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86" documentId="120_S{2AC9BD13-BADA-5192-A53E-5A8FF88502F6}" xr6:coauthVersionLast="47" xr6:coauthVersionMax="47" xr10:uidLastSave="{EC72B9A1-C826-4D64-9A45-2EB98D8D4C0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<sst xmlns="http://schemas.openxmlformats.org/spreadsheetml/2006/main" count="180289" uniqueCount="39130">
  <si>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</si>
  <si>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</si>
  <si>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</si>
  <si>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</si>
  <si>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</si>
  <si>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</si>
  <si>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</si>
  <si>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</si>
  <si>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</si>
  <si>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</si>
  <si>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</si>
  <si>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</si>
  <si>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</si>
  <si>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</si>
  <si>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</si>
  <si>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</si>
  <si>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</si>
  <si>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</si>
  <si>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</si>
  <si>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</si>
  <si>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</si>
  <si>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</si>
  <si>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</si>
  <si>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</si>
  <si>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</si>
  <si>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</si>
  <si>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</si>
  <si>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</si>
  <si>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</si>
  <si>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</si>
  <si>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</si>
  <si>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</si>
  <si>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</si>
  <si>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</si>
  <si>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</si>
  <si>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</si>
  <si>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</si>
  <si>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</si>
  <si>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</si>
  <si>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</si>
  <si>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</si>
  <si>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</si>
  <si>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</si>
  <si>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</si>
  <si>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</si>
  <si>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</si>
  <si>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</si>
  <si>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</si>
  <si>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</si>
  <si>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</si>
  <si>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</si>
  <si>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</si>
  <si>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</si>
  <si>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</si>
  <si>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</si>
  <si>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</si>
  <si>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</si>
  <si>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</si>
  <si>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</si>
  <si>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</si>
  <si>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</si>
  <si>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</si>
  <si>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</si>
  <si>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</si>
  <si>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</si>
  <si>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</si>
  <si>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</si>
  <si>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</si>
  <si>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</si>
  <si>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</si>
  <si>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</si>
  <si>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</si>
  <si>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</si>
  <si>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</si>
  <si>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</si>
  <si>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</si>
  <si>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</si>
  <si>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</si>
  <si>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</si>
  <si>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</si>
  <si>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</si>
  <si>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</si>
  <si>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</si>
  <si>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</si>
  <si>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</si>
  <si>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</si>
  <si>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</si>
  <si>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</si>
  <si>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</si>
  <si>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</si>
  <si>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</si>
  <si>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</si>
  <si>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</si>
  <si>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</si>
  <si>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</si>
  <si>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</si>
  <si>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</si>
  <si>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</si>
  <si>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</si>
  <si>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</si>
  <si>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</si>
  <si>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</si>
  <si>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</si>
  <si>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</si>
  <si>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</si>
  <si>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</si>
  <si>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</si>
  <si>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</si>
  <si>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</si>
  <si>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</si>
  <si>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</si>
  <si>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</si>
  <si>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</si>
  <si>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</si>
  <si>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</si>
  <si>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</si>
  <si>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</si>
  <si>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</si>
  <si>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</si>
  <si>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</si>
  <si>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</si>
  <si>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</si>
  <si>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</si>
  <si>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</si>
  <si>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</si>
  <si>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</si>
  <si>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</si>
  <si>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</si>
  <si>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</si>
  <si>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</si>
  <si>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</si>
  <si>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</si>
  <si>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</si>
  <si>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</si>
  <si>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</si>
  <si>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</si>
  <si>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</si>
  <si>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</si>
  <si>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</si>
  <si>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</si>
  <si>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</si>
  <si>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</si>
  <si>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</si>
  <si>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</si>
  <si>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</si>
  <si>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</si>
  <si>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</si>
  <si>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</si>
  <si>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</si>
  <si>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</si>
  <si>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</si>
  <si>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</si>
  <si>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</si>
  <si>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</si>
  <si>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</si>
  <si>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</si>
  <si>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</si>
  <si>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</si>
  <si>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</si>
  <si>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</si>
  <si>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</si>
  <si>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</si>
  <si>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</si>
  <si>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</si>
  <si>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</si>
  <si>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</si>
  <si>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</si>
  <si>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</si>
  <si>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</si>
  <si>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</si>
  <si>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</si>
  <si>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</si>
  <si>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</si>
  <si>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</si>
  <si>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</si>
  <si>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</si>
  <si>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</si>
  <si>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</si>
  <si>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</si>
  <si>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</si>
  <si>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</si>
  <si>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</si>
  <si>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</si>
  <si>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</si>
  <si>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</si>
  <si>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</si>
  <si>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</si>
  <si>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</si>
  <si>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</si>
  <si>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</si>
  <si>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</si>
  <si>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</si>
  <si>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</si>
  <si>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</si>
  <si>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</si>
  <si>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</si>
  <si>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</si>
  <si>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</si>
  <si>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</si>
  <si>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</si>
  <si>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</si>
  <si>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</si>
  <si>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</si>
  <si>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</si>
  <si>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</si>
  <si>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</si>
  <si>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</si>
  <si>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</si>
  <si>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</si>
  <si>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</si>
  <si>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</si>
  <si>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</si>
  <si>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</si>
  <si>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</si>
  <si>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</si>
  <si>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</si>
  <si>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</si>
  <si>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</si>
  <si>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</si>
  <si>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</si>
  <si>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</si>
  <si>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</si>
  <si>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</si>
  <si>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</si>
  <si>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</si>
  <si>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</si>
  <si>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</si>
  <si>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</si>
  <si>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</si>
  <si>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</si>
  <si>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</si>
  <si>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</si>
  <si>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</si>
  <si>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</si>
  <si>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</si>
  <si>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</si>
  <si>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</si>
  <si>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</si>
  <si>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</si>
  <si>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</si>
  <si>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</si>
  <si>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</si>
  <si>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</si>
  <si>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</si>
  <si>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</si>
  <si>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</si>
  <si>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</si>
  <si>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</si>
  <si>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</si>
  <si>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</si>
  <si>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</si>
  <si>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</si>
  <si>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</si>
  <si>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</si>
  <si>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</si>
  <si>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</si>
  <si>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</si>
  <si>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</si>
  <si>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</si>
  <si>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</si>
  <si>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</si>
  <si>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</si>
  <si>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</si>
  <si>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</si>
  <si>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</si>
  <si>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</si>
  <si>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</si>
  <si>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</si>
  <si>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</si>
  <si>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</si>
  <si>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</si>
  <si>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</si>
  <si>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</si>
  <si>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</si>
  <si>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</si>
  <si>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</si>
  <si>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</si>
  <si>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</si>
  <si>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</si>
  <si>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</si>
  <si>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</si>
  <si>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</si>
  <si>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</si>
  <si>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</si>
  <si>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</si>
  <si>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</si>
  <si>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</si>
  <si>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</si>
  <si>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</si>
  <si>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</si>
  <si>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</si>
  <si>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</si>
  <si>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</si>
  <si>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</si>
  <si>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</si>
  <si>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</si>
  <si>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</si>
  <si>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</si>
  <si>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</si>
  <si>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</si>
  <si>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</si>
  <si>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</si>
  <si>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</si>
  <si>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</si>
  <si>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</si>
  <si>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</si>
  <si>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</si>
  <si>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</si>
  <si>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</si>
  <si>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</si>
  <si>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</si>
  <si>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</si>
  <si>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</si>
  <si>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</si>
  <si>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</si>
  <si>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</si>
  <si>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</si>
  <si>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</si>
  <si>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</si>
  <si>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</si>
  <si>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</si>
  <si>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</si>
  <si>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</si>
  <si>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</si>
  <si>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</si>
  <si>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</si>
  <si>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</si>
  <si>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</si>
  <si>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</si>
  <si>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</si>
  <si>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</si>
  <si>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</si>
  <si>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</si>
  <si>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</si>
  <si>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</si>
  <si>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</si>
  <si>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</si>
  <si>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</si>
  <si>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</si>
  <si>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</si>
  <si>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</si>
  <si>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</si>
  <si>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</si>
  <si>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</si>
  <si>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</si>
  <si>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</si>
  <si>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</si>
  <si>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</si>
  <si>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</si>
  <si>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</si>
  <si>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</si>
  <si>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</si>
  <si>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</si>
  <si>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</si>
  <si>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</si>
  <si>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</si>
  <si>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</si>
  <si>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</si>
  <si>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</si>
  <si>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</si>
  <si>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</si>
  <si>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</si>
  <si>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</si>
  <si>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</si>
  <si>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</si>
  <si>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</si>
  <si>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</si>
  <si>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</si>
  <si>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</si>
  <si>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</si>
  <si>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</si>
  <si>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</si>
  <si>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</si>
  <si>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</si>
  <si>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</si>
  <si>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</si>
  <si>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</si>
  <si>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</si>
  <si>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</si>
  <si>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</si>
  <si>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</si>
  <si>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</si>
  <si>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</si>
  <si>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</si>
  <si>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</si>
  <si>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</si>
  <si>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</si>
  <si>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</si>
  <si>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</si>
  <si>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</si>
  <si>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</si>
  <si>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</si>
  <si>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</si>
  <si>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</si>
  <si>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</si>
  <si>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</si>
  <si>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</si>
  <si>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</si>
  <si>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</si>
  <si>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</si>
  <si>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</si>
  <si>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</si>
  <si>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</si>
  <si>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</si>
  <si>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</si>
  <si>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</si>
  <si>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</si>
  <si>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</si>
  <si>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</si>
  <si>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</si>
  <si>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</si>
  <si>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</si>
  <si>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</si>
  <si>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</si>
  <si>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</si>
  <si>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</si>
  <si>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</si>
  <si>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</si>
  <si>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</si>
  <si>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</si>
  <si>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</si>
  <si>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</si>
  <si>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</si>
  <si>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</si>
  <si>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</si>
  <si>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</si>
  <si>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</si>
  <si>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</si>
  <si>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</si>
  <si>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</si>
  <si>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</si>
  <si>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</si>
  <si>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</si>
  <si>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</si>
  <si>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</si>
  <si>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</si>
  <si>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</si>
  <si>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</si>
  <si>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</si>
  <si>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</si>
  <si>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</si>
  <si>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</si>
  <si>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</si>
  <si>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</si>
  <si>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</si>
  <si>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</si>
  <si>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</si>
  <si>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</si>
  <si>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</si>
  <si>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</si>
  <si>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</si>
  <si>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</si>
  <si>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</si>
  <si>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</si>
  <si>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</si>
  <si>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</si>
  <si>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</si>
  <si>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</si>
  <si>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</si>
  <si>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</si>
  <si>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</si>
  <si>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</si>
  <si>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</si>
  <si>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</si>
  <si>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</si>
  <si>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</si>
  <si>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</si>
  <si>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</si>
  <si>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</si>
  <si>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</si>
  <si>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</si>
  <si>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</si>
  <si>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</si>
  <si>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</si>
  <si>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</si>
  <si>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</si>
  <si>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</si>
  <si>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</si>
  <si>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</si>
  <si>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</si>
  <si>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</si>
  <si>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</si>
  <si>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</si>
  <si>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</si>
  <si>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</si>
  <si>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</si>
  <si>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</si>
  <si>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</si>
  <si>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</si>
  <si>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</si>
  <si>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</si>
  <si>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</si>
  <si>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</si>
  <si>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</si>
  <si>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</si>
  <si>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</si>
  <si>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</si>
  <si>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</si>
  <si>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</si>
  <si>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</si>
  <si>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</si>
  <si>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</si>
  <si>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</si>
  <si>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</si>
  <si>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</si>
  <si>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</si>
  <si>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</si>
  <si>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</si>
  <si>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</si>
  <si>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</si>
  <si>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</si>
  <si>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</si>
  <si>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</si>
  <si>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</si>
  <si>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</si>
  <si>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</si>
  <si>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</si>
  <si>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</si>
  <si>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</si>
  <si>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</si>
  <si>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</si>
  <si>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</si>
  <si>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</si>
  <si>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</si>
  <si>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</si>
  <si>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</si>
  <si>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</si>
  <si>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</si>
  <si>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</si>
  <si>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</si>
  <si>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</si>
  <si>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</si>
  <si>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</si>
  <si>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</si>
  <si>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</si>
  <si>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</si>
  <si>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</si>
  <si>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</si>
  <si>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</si>
  <si>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</si>
  <si>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</si>
  <si>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</si>
  <si>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</si>
  <si>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</si>
  <si>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</si>
  <si>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</si>
  <si>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</si>
  <si>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</si>
  <si>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</si>
  <si>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</si>
  <si>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</si>
  <si>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</si>
  <si>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</si>
  <si>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</si>
  <si>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</si>
  <si>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</si>
  <si>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</si>
  <si>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</si>
  <si>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</si>
  <si>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</si>
  <si>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</si>
  <si>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</si>
  <si>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</si>
  <si>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</si>
  <si>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</si>
  <si>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</si>
  <si>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</si>
  <si>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</si>
  <si>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</si>
  <si>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</si>
  <si>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</si>
  <si>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</si>
  <si>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</si>
  <si>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</si>
  <si>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</si>
  <si>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</si>
  <si>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</si>
  <si>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</si>
  <si>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</si>
  <si>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</si>
  <si>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</si>
  <si>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</si>
  <si>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</si>
  <si>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</si>
  <si>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</si>
  <si>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</si>
  <si>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</si>
  <si>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</si>
  <si>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</si>
  <si>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</si>
  <si>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</si>
  <si>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</si>
  <si>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</si>
  <si>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</si>
  <si>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</si>
  <si>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</si>
  <si>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</si>
  <si>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</si>
  <si>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</si>
  <si>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</si>
  <si>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</si>
  <si>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</si>
  <si>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</si>
  <si>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</si>
  <si>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</si>
  <si>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</si>
  <si>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</si>
  <si>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</si>
  <si>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</si>
  <si>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</si>
  <si>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</si>
  <si>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</si>
  <si>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</si>
  <si>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</si>
  <si>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</si>
  <si>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</si>
  <si>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</si>
  <si>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</si>
  <si>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</si>
  <si>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</si>
  <si>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</si>
  <si>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</si>
  <si>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</si>
  <si>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</si>
  <si>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</si>
  <si>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</si>
  <si>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</si>
  <si>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</si>
  <si>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</si>
  <si>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</si>
  <si>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</si>
  <si>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</si>
  <si>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</si>
  <si>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</si>
  <si>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</si>
  <si>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</si>
  <si>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</si>
  <si>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</si>
  <si>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</si>
  <si>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</si>
  <si>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</si>
  <si>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</si>
  <si>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</si>
  <si>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</si>
  <si>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</si>
  <si>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</si>
  <si>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</si>
  <si>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</si>
  <si>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</si>
  <si>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</si>
  <si>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</si>
  <si>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</si>
  <si>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</si>
  <si>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</si>
  <si>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</si>
  <si>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</si>
  <si>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</si>
  <si>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</si>
  <si>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</si>
  <si>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</si>
  <si>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</si>
  <si>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</si>
  <si>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</si>
  <si>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</si>
  <si>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</si>
  <si>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</si>
  <si>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</si>
  <si>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</si>
  <si>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</si>
  <si>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</si>
  <si>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</si>
  <si>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</si>
  <si>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</si>
  <si>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</si>
  <si>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</si>
  <si>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</si>
  <si>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</si>
  <si>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</si>
  <si>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</si>
  <si>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</si>
  <si>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</si>
  <si>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</si>
  <si>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</si>
  <si>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</si>
  <si>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</si>
  <si>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</si>
  <si>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</si>
  <si>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</si>
  <si>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</si>
  <si>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</si>
  <si>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</si>
  <si>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</si>
  <si>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</si>
  <si>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</si>
  <si>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</si>
  <si>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</si>
  <si>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</si>
  <si>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</si>
  <si>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</si>
  <si>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</si>
  <si>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</si>
  <si>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</si>
  <si>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</si>
  <si>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</si>
  <si>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</si>
  <si>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</si>
  <si>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</si>
  <si>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</si>
  <si>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</si>
  <si>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</si>
  <si>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</si>
  <si>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</si>
  <si>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</si>
  <si>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</si>
  <si>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</si>
  <si>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</si>
  <si>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</si>
  <si>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</si>
  <si>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</si>
  <si>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</si>
  <si>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</si>
  <si>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</si>
  <si>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</si>
  <si>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</si>
  <si>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</si>
  <si>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</si>
  <si>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</si>
  <si>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</si>
  <si>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</si>
  <si>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</si>
  <si>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</si>
  <si>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</si>
  <si>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</si>
  <si>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</si>
  <si>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</si>
  <si>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</si>
  <si>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</si>
  <si>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</si>
  <si>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</si>
  <si>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</si>
  <si>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</si>
  <si>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</si>
  <si>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</si>
  <si>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</si>
  <si>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</si>
  <si>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</si>
  <si>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</si>
  <si>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</si>
  <si>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</si>
  <si>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</si>
  <si>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</si>
  <si>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</si>
  <si>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</si>
  <si>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</si>
  <si>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</si>
  <si>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</si>
  <si>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</si>
  <si>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</si>
  <si>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</si>
  <si>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</si>
  <si>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</si>
  <si>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</si>
  <si>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</si>
  <si>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</si>
  <si>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</si>
  <si>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</si>
  <si>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</si>
  <si>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</si>
  <si>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</si>
  <si>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</si>
  <si>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</si>
  <si>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</si>
  <si>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</si>
  <si>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</si>
  <si>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</si>
  <si>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</si>
  <si>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</si>
  <si>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</si>
  <si>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</si>
  <si>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</si>
  <si>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</si>
  <si>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</si>
  <si>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</si>
  <si>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</si>
  <si>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</si>
  <si>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</si>
  <si>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</si>
  <si>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</si>
  <si>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</si>
  <si>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</si>
  <si>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</si>
  <si>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</si>
  <si>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</si>
  <si>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</si>
  <si>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</si>
  <si>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</si>
  <si>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</si>
  <si>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</si>
  <si>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</si>
  <si>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</si>
  <si>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</si>
  <si>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</si>
  <si>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</si>
  <si>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</si>
  <si>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</si>
  <si>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</si>
  <si>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</si>
  <si>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</si>
  <si>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</si>
  <si>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</si>
  <si>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</si>
  <si>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</si>
  <si>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</si>
  <si>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</si>
  <si>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</si>
  <si>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</si>
  <si>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</si>
  <si>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</si>
  <si>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</si>
  <si>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</si>
  <si>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</si>
  <si>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</si>
  <si>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</si>
  <si>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</si>
  <si>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</si>
  <si>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</si>
  <si>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</si>
  <si>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</si>
  <si>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</si>
  <si>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</si>
  <si>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</si>
  <si>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</si>
  <si>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</si>
  <si>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</si>
  <si>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</si>
  <si>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</si>
  <si>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</si>
  <si>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</si>
  <si>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</si>
  <si>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</si>
  <si>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</si>
  <si>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</si>
  <si>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</si>
  <si>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</si>
  <si>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</si>
  <si>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</si>
  <si>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</si>
  <si>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</si>
  <si>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</si>
  <si>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</si>
  <si>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</si>
  <si>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</si>
  <si>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</si>
  <si>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</si>
  <si>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</si>
  <si>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</si>
  <si>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</si>
  <si>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</si>
  <si>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</si>
  <si>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</si>
  <si>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</si>
  <si>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</si>
  <si>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</si>
  <si>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</si>
  <si>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</si>
  <si>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</si>
  <si>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</si>
  <si>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</si>
  <si>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</si>
  <si>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</si>
  <si>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</si>
  <si>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</si>
  <si>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</si>
  <si>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</si>
  <si>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</si>
  <si>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</si>
  <si>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</si>
  <si>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</si>
  <si>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</si>
  <si>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</si>
  <si>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</si>
  <si>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</si>
  <si>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</si>
  <si>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</si>
  <si>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</si>
  <si>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</si>
  <si>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</si>
  <si>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</si>
  <si>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</si>
  <si>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</si>
  <si>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</si>
  <si>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</si>
  <si>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</si>
  <si>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</si>
  <si>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</si>
  <si>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</si>
  <si>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</si>
  <si>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</si>
  <si>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</si>
  <si>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</si>
  <si>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</si>
  <si>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</si>
  <si>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</si>
  <si>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</si>
  <si>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</si>
  <si>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</si>
  <si>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</si>
  <si>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</si>
  <si>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</si>
  <si>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</si>
  <si>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</si>
  <si>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</si>
  <si>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</si>
  <si>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</si>
  <si>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</si>
  <si>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</si>
  <si>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</si>
  <si>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</si>
  <si>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</si>
  <si>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</si>
  <si>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</si>
  <si>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</si>
  <si>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</si>
  <si>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</si>
  <si>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</si>
  <si>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</si>
  <si>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</si>
  <si>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</si>
  <si>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</si>
  <si>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</si>
  <si>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</si>
  <si>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</si>
  <si>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</si>
  <si>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</si>
  <si>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</si>
  <si>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</si>
  <si>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</si>
  <si>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</si>
  <si>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</si>
  <si>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</si>
  <si>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</si>
  <si>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</si>
  <si>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</si>
  <si>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</si>
  <si>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</si>
  <si>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</si>
  <si>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</si>
  <si>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</si>
  <si>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</si>
  <si>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</si>
  <si>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</si>
  <si>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</si>
  <si>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</si>
  <si>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</si>
  <si>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</si>
  <si>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</si>
  <si>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</si>
  <si>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</si>
  <si>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</si>
  <si>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</si>
  <si>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</si>
  <si>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</si>
  <si>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</si>
  <si>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</si>
  <si>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</si>
  <si>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</si>
  <si>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</si>
  <si>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</si>
  <si>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</si>
  <si>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</si>
  <si>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</si>
  <si>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</si>
  <si>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</si>
  <si>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</si>
  <si>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</si>
  <si>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</si>
  <si>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</si>
  <si>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</si>
  <si>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</si>
  <si>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</si>
  <si>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</si>
  <si>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</si>
  <si>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</si>
  <si>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</si>
  <si>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</si>
  <si>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</si>
  <si>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</si>
  <si>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</si>
  <si>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</si>
  <si>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</si>
  <si>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</si>
  <si>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</si>
  <si>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</si>
  <si>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</si>
  <si>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</si>
  <si>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</si>
  <si>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</si>
  <si>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</si>
  <si>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</si>
  <si>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</si>
  <si>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</si>
  <si>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</si>
  <si>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</si>
  <si>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</si>
  <si>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</si>
  <si>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</si>
  <si>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</si>
  <si>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</si>
  <si>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</si>
  <si>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</si>
  <si>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</si>
  <si>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</si>
  <si>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</si>
  <si>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</si>
  <si>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</si>
  <si>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</si>
  <si>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</si>
  <si>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</si>
  <si>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</si>
  <si>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</si>
  <si>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</si>
  <si>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</si>
  <si>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</si>
  <si>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</si>
  <si>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</si>
  <si>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</si>
  <si>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</si>
  <si>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</si>
  <si>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</si>
  <si>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</si>
  <si>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</si>
  <si>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</si>
  <si>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</si>
  <si>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</si>
  <si>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</si>
  <si>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</si>
  <si>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</si>
  <si>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</si>
  <si>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</si>
  <si>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</si>
  <si>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</si>
  <si>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</si>
  <si>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</si>
  <si>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</si>
  <si>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</si>
  <si>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</si>
  <si>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</si>
  <si>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</si>
  <si>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</si>
  <si>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</si>
  <si>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</si>
  <si>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</si>
  <si>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</si>
  <si>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</si>
  <si>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</si>
  <si>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</si>
  <si>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</si>
  <si>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</si>
  <si>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</si>
  <si>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</si>
  <si>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</si>
  <si>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</si>
  <si>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</si>
  <si>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</si>
  <si>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</si>
  <si>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</si>
  <si>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</si>
  <si>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</si>
  <si>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</si>
  <si>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</si>
  <si>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</si>
  <si>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</si>
  <si>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</si>
  <si>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</si>
  <si>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</si>
  <si>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</si>
  <si>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</si>
  <si>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</si>
  <si>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</si>
  <si>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</si>
  <si>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</si>
  <si>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</si>
  <si>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</si>
  <si>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</si>
  <si>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</si>
  <si>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</si>
  <si>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</si>
  <si>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</si>
  <si>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</si>
  <si>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</si>
  <si>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</si>
  <si>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</si>
  <si>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</si>
  <si>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</si>
  <si>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</si>
  <si>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</si>
  <si>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</si>
  <si>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</si>
  <si>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</si>
  <si>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</si>
  <si>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</si>
  <si>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</si>
  <si>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</si>
  <si>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</si>
  <si>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</si>
  <si>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</si>
  <si>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</si>
  <si>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</si>
  <si>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</si>
  <si>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</si>
  <si>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</si>
  <si>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</si>
  <si>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</si>
  <si>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</si>
  <si>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</si>
  <si>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</si>
  <si>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</si>
  <si>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</si>
  <si>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</si>
  <si>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</si>
  <si>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</si>
  <si>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</si>
  <si>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</si>
  <si>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</si>
  <si>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</si>
  <si>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</si>
  <si>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</si>
  <si>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</si>
  <si>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</si>
  <si>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</si>
  <si>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</si>
  <si>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</si>
  <si>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</si>
  <si>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</si>
  <si>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</si>
  <si>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</si>
  <si>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</si>
  <si>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</si>
  <si>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</si>
  <si>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</si>
  <si>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</si>
  <si>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</si>
  <si>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</si>
  <si>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</si>
  <si>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</si>
  <si>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</si>
  <si>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</si>
  <si>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</si>
  <si>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</si>
  <si>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</si>
  <si>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</si>
  <si>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</si>
  <si>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</si>
  <si>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</si>
  <si>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</si>
  <si>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</si>
  <si>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</si>
  <si>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</si>
  <si>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</si>
  <si>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</si>
  <si>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</si>
  <si>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</si>
  <si>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</si>
  <si>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</si>
  <si>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</si>
  <si>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</si>
  <si>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</si>
  <si>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</si>
  <si>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</si>
  <si>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</si>
  <si>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</si>
  <si>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</si>
  <si>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</si>
  <si>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</si>
  <si>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</si>
  <si>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</si>
  <si>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</si>
  <si>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</si>
  <si>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</si>
  <si>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</si>
  <si>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</si>
  <si>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</si>
  <si>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</si>
  <si>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</si>
  <si>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</si>
  <si>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</si>
  <si>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</si>
  <si>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</si>
  <si>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</si>
  <si>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</si>
  <si>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</si>
  <si>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</si>
  <si>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</si>
  <si>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</si>
  <si>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</si>
  <si>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</si>
  <si>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</si>
  <si>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</si>
  <si>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</si>
  <si>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</si>
  <si>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</si>
  <si>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</si>
  <si>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</si>
  <si>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</si>
  <si>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</si>
  <si>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</si>
  <si>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</si>
  <si>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</si>
  <si>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</si>
  <si>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</si>
  <si>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</si>
  <si>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</si>
  <si>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</si>
  <si>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</si>
  <si>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</si>
  <si>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</si>
  <si>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</si>
  <si>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</si>
  <si>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</si>
  <si>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</si>
  <si>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</si>
  <si>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</si>
  <si>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</si>
  <si>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</si>
  <si>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</si>
  <si>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</si>
  <si>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</si>
  <si>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</si>
  <si>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</si>
  <si>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</si>
  <si>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</si>
  <si>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</si>
  <si>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</si>
  <si>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</si>
  <si>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</si>
  <si>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</si>
  <si>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</si>
  <si>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</si>
  <si>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</si>
  <si>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</si>
  <si>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</si>
  <si>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</si>
  <si>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</si>
  <si>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</si>
  <si>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</si>
  <si>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</si>
  <si>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</si>
  <si>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</si>
  <si>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</si>
  <si>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</si>
  <si>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</si>
  <si>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</si>
  <si>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</si>
  <si>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</si>
  <si>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</si>
  <si>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</si>
  <si>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</si>
  <si>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</si>
  <si>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</si>
  <si>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</si>
  <si>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</si>
  <si>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</si>
  <si>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</si>
  <si>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</si>
  <si>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</si>
  <si>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</si>
  <si>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</si>
  <si>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</si>
  <si>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</si>
  <si>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</si>
  <si>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</si>
  <si>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</si>
  <si>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</si>
  <si>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</si>
  <si>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</si>
  <si>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</si>
  <si>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</si>
  <si>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</si>
  <si>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</si>
  <si>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</si>
  <si>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</si>
  <si>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</si>
  <si>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</si>
  <si>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</si>
  <si>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</si>
  <si>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</si>
  <si>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</si>
  <si>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</si>
  <si>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</si>
  <si>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</si>
  <si>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</si>
  <si>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</si>
  <si>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</si>
  <si>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</si>
  <si>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</si>
  <si>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</si>
  <si>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</si>
  <si>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</si>
  <si>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</si>
  <si>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</si>
  <si>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</si>
  <si>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</si>
  <si>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</si>
  <si>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</si>
  <si>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</si>
  <si>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</si>
  <si>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</si>
  <si>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</si>
  <si>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</si>
  <si>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</si>
  <si>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</si>
  <si>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</si>
  <si>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</si>
  <si>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</si>
  <si>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</si>
  <si>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</si>
  <si>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</si>
  <si>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</si>
  <si>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</si>
  <si>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</si>
  <si>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</si>
  <si>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</si>
  <si>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</si>
  <si>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</si>
  <si>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</si>
  <si>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</si>
  <si>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</si>
  <si>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</si>
  <si>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</si>
  <si>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</si>
  <si>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</si>
  <si>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</si>
  <si>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</si>
  <si>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</si>
  <si>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</si>
  <si>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</si>
  <si>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</si>
  <si>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</si>
  <si>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</si>
  <si>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</si>
  <si>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</si>
  <si>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</si>
  <si>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</si>
  <si>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</si>
  <si>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</si>
  <si>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</si>
  <si>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</si>
  <si>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</si>
  <si>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</si>
  <si>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</si>
  <si>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</si>
  <si>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</si>
  <si>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</si>
  <si>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</si>
  <si>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</si>
  <si>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</si>
  <si>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</si>
  <si>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</si>
  <si>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</si>
  <si>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</si>
  <si>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</si>
  <si>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</si>
  <si>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</si>
  <si>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</si>
  <si>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</si>
  <si>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</si>
  <si>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</si>
  <si>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</si>
  <si>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</si>
  <si>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</si>
  <si>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</si>
  <si>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</si>
  <si>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</si>
  <si>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</si>
  <si>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</si>
  <si>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</si>
  <si>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</si>
  <si>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</si>
  <si>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</si>
  <si>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</si>
  <si>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</si>
  <si>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</si>
  <si>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</si>
  <si>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</si>
  <si>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</si>
  <si>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</si>
  <si>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</si>
  <si>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</si>
  <si>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</si>
  <si>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</si>
  <si>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</si>
  <si>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</si>
  <si>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</si>
  <si>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</si>
  <si>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</si>
  <si>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</si>
  <si>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</si>
  <si>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</si>
  <si>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</si>
  <si>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</si>
  <si>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</si>
  <si>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</si>
  <si>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</si>
  <si>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</si>
  <si>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</si>
  <si>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</si>
  <si>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</si>
  <si>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</si>
  <si>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</si>
  <si>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</si>
  <si>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</si>
  <si>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</si>
  <si>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</si>
  <si>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</si>
  <si>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</si>
  <si>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</si>
  <si>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</si>
  <si>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</si>
  <si>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</si>
  <si>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</si>
  <si>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</si>
  <si>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</si>
  <si>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</si>
  <si>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</si>
  <si>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</si>
  <si>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</si>
  <si>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</si>
  <si>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</si>
  <si>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</si>
  <si>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</si>
  <si>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</si>
  <si>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</si>
  <si>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</si>
  <si>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</si>
  <si>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</si>
  <si>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</si>
  <si>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</si>
  <si>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</si>
  <si>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</si>
  <si>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</si>
  <si>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</si>
  <si>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</si>
  <si>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</si>
  <si>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</si>
  <si>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</si>
  <si>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</si>
  <si>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</si>
  <si>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</si>
  <si>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</si>
  <si>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</si>
  <si>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</si>
  <si>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</si>
  <si>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</si>
  <si>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</si>
  <si>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</si>
  <si>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</si>
  <si>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</si>
  <si>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</si>
  <si>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</si>
  <si>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</si>
  <si>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</si>
  <si>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</si>
  <si>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</si>
  <si>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</si>
  <si>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</si>
  <si>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</si>
  <si>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</si>
  <si>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</si>
  <si>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</si>
  <si>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</si>
  <si>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</si>
  <si>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</si>
  <si>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</si>
  <si>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</si>
  <si>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</si>
  <si>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</si>
  <si>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</si>
  <si>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</si>
  <si>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</si>
  <si>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</si>
  <si>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</si>
  <si>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</si>
  <si>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</si>
  <si>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</si>
  <si>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</si>
  <si>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</si>
  <si>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</si>
  <si>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</si>
  <si>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</si>
  <si>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</si>
  <si>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</si>
  <si>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</si>
  <si>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</si>
  <si>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</si>
  <si>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</si>
  <si>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</si>
  <si>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</si>
  <si>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</si>
  <si>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</si>
  <si>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</si>
  <si>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</si>
  <si>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</si>
  <si>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</si>
  <si>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</si>
  <si>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</si>
  <si>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</si>
  <si>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</si>
  <si>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</si>
  <si>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</si>
  <si>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</si>
  <si>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</si>
  <si>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</si>
  <si>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</si>
  <si>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</si>
  <si>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</si>
  <si>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</si>
  <si>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</si>
  <si>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</si>
  <si>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</si>
  <si>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</si>
  <si>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</si>
  <si>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</si>
  <si>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</si>
  <si>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</si>
  <si>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</si>
  <si>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</si>
  <si>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</si>
  <si>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</si>
  <si>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</si>
  <si>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</si>
  <si>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</si>
  <si>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</si>
  <si>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</si>
  <si>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</si>
  <si>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</si>
  <si>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</si>
  <si>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</si>
  <si>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</si>
  <si>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</si>
  <si>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</si>
  <si>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</si>
  <si>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</si>
  <si>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</si>
  <si>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</si>
  <si>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</si>
  <si>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</si>
  <si>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</si>
  <si>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</si>
  <si>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</si>
  <si>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</si>
  <si>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</si>
  <si>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</si>
  <si>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</si>
  <si>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</si>
  <si>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</si>
  <si>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</si>
  <si>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</si>
  <si>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</si>
  <si>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</si>
  <si>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</si>
  <si>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</si>
  <si>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</si>
  <si>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</si>
  <si>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</si>
  <si>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</si>
  <si>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</si>
  <si>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</si>
  <si>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</si>
  <si>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</si>
  <si>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</si>
  <si>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</si>
  <si>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</si>
  <si>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</si>
  <si>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</si>
  <si>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</si>
  <si>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</si>
  <si>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</si>
  <si>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</si>
  <si>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</si>
  <si>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</si>
  <si>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</si>
  <si>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</si>
  <si>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</si>
  <si>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</si>
  <si>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</si>
  <si>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</si>
  <si>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</si>
  <si>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</si>
  <si>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</si>
  <si>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</si>
  <si>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</si>
  <si>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</si>
  <si>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</si>
  <si>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</si>
  <si>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</si>
  <si>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</si>
  <si>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</si>
  <si>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</si>
  <si>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</si>
  <si>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</si>
  <si>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</si>
  <si>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</si>
  <si>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</si>
  <si>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</si>
  <si>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</si>
  <si>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</si>
  <si>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</si>
  <si>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</si>
  <si>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</si>
  <si>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</si>
  <si>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</si>
  <si>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</si>
  <si>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</si>
  <si>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</si>
  <si>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</si>
  <si>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</si>
  <si>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</si>
  <si>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</si>
  <si>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</si>
  <si>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</si>
  <si>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</si>
  <si>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</si>
  <si>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</si>
  <si>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</si>
  <si>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</si>
  <si>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</si>
  <si>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</si>
  <si>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</si>
  <si>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</si>
  <si>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</si>
  <si>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</si>
  <si>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</si>
  <si>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</si>
  <si>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</si>
  <si>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</si>
  <si>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</si>
  <si>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</si>
  <si>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</si>
  <si>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</si>
  <si>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</si>
  <si>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</si>
  <si>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</si>
  <si>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</si>
  <si>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</si>
  <si>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</si>
  <si>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</si>
  <si>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</si>
  <si>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</si>
  <si>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</si>
  <si>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</si>
  <si>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</si>
  <si>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</si>
  <si>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</si>
  <si>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</si>
  <si>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</si>
  <si>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</si>
  <si>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</si>
  <si>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</si>
  <si>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</si>
  <si>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</si>
  <si>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</si>
  <si>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</si>
  <si>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</si>
  <si>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</si>
  <si>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</si>
  <si>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</si>
  <si>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</si>
  <si>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</si>
  <si>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</si>
  <si>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</si>
  <si>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</si>
  <si>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</si>
  <si>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</si>
  <si>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</si>
  <si>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</si>
  <si>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</si>
  <si>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</si>
  <si>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</si>
  <si>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</si>
  <si>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</si>
  <si>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</si>
  <si>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</si>
  <si>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</si>
  <si>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</si>
  <si>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</si>
  <si>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</si>
  <si>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</si>
  <si>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</si>
  <si>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</si>
  <si>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</si>
  <si>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</si>
  <si>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</si>
  <si>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</si>
  <si>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</si>
  <si>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</si>
  <si>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</si>
  <si>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</si>
  <si>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</si>
  <si>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</si>
  <si>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</si>
  <si>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</si>
  <si>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</si>
  <si>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</si>
  <si>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</si>
  <si>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</si>
  <si>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</si>
  <si>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</si>
  <si>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</si>
  <si>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</si>
  <si>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</si>
  <si>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</si>
  <si>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</si>
  <si>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</si>
  <si>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</si>
  <si>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</si>
  <si>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</si>
  <si>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</si>
  <si>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</si>
  <si>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</si>
  <si>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</si>
  <si>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</si>
  <si>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</si>
  <si>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</si>
  <si>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</si>
  <si>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</si>
  <si>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</si>
  <si>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</si>
  <si>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</si>
  <si>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</si>
  <si>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</si>
  <si>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</si>
  <si>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</si>
  <si>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</si>
  <si>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</si>
  <si>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</si>
  <si>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</si>
  <si>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</si>
  <si>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</si>
  <si>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</si>
  <si>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</si>
  <si>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</si>
  <si>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</si>
  <si>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</si>
  <si>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</si>
  <si>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</si>
  <si>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</si>
  <si>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</si>
  <si>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</si>
  <si>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</si>
  <si>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</si>
  <si>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</si>
  <si>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</si>
  <si>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</si>
  <si>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</si>
  <si>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</si>
  <si>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</si>
  <si>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</si>
  <si>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</si>
  <si>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</si>
  <si>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</si>
  <si>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</si>
  <si>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</si>
  <si>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</si>
  <si>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</si>
  <si>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</si>
  <si>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</si>
  <si>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</si>
  <si>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</si>
  <si>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</si>
  <si>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</si>
  <si>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</si>
  <si>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</si>
  <si>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</si>
  <si>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</si>
  <si>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</si>
  <si>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</si>
  <si>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</si>
  <si>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</si>
  <si>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</si>
  <si>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</si>
  <si>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</si>
  <si>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</si>
  <si>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</si>
  <si>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</si>
  <si>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</si>
  <si>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</si>
  <si>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</si>
  <si>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</si>
  <si>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</si>
  <si>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</si>
  <si>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</si>
  <si>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</si>
  <si>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</si>
  <si>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</si>
  <si>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</si>
  <si>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</si>
  <si>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</si>
  <si>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</si>
  <si>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</si>
  <si>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</si>
  <si>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</si>
  <si>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</si>
  <si>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</si>
  <si>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</si>
  <si>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</si>
  <si>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</si>
  <si>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</si>
  <si>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</si>
  <si>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</si>
  <si>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</si>
  <si>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</si>
  <si>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</si>
  <si>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</si>
  <si>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</si>
  <si>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</si>
  <si>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</si>
  <si>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</si>
  <si>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</si>
  <si>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</si>
  <si>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</si>
  <si>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</si>
  <si>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</si>
  <si>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</si>
  <si>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</si>
  <si>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</si>
  <si>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</si>
  <si>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</si>
  <si>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</si>
  <si>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</si>
  <si>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</si>
  <si>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</si>
  <si>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</si>
  <si>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</si>
  <si>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</si>
  <si>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</si>
  <si>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</si>
  <si>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</si>
  <si>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</si>
  <si>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</si>
  <si>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</si>
  <si>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</si>
  <si>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</si>
  <si>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</si>
  <si>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</si>
  <si>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</si>
  <si>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</si>
  <si>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</si>
  <si>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</si>
  <si>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</si>
  <si>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</si>
  <si>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</si>
  <si>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</si>
  <si>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</si>
  <si>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</si>
  <si>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</si>
  <si>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</si>
  <si>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</si>
  <si>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</si>
  <si>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</si>
  <si>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</si>
  <si>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</si>
  <si>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</si>
  <si>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</si>
  <si>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</si>
  <si>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</si>
  <si>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</si>
  <si>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</si>
  <si>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</si>
  <si>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</si>
  <si>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</si>
  <si>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</si>
  <si>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</si>
  <si>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</si>
  <si>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</si>
  <si>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</si>
  <si>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</si>
  <si>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</si>
  <si>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</si>
  <si>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</si>
  <si>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</si>
  <si>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</si>
  <si>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</si>
  <si>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</si>
  <si>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</si>
  <si>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</si>
  <si>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</si>
  <si>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</si>
  <si>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</si>
  <si>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</si>
  <si>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</si>
  <si>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</si>
  <si>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</si>
  <si>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</si>
  <si>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</si>
  <si>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</si>
  <si>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</si>
  <si>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</si>
  <si>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</si>
  <si>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</si>
  <si>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</si>
  <si>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</si>
  <si>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</si>
  <si>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</si>
  <si>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</si>
  <si>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</si>
  <si>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</si>
  <si>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</si>
  <si>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</si>
  <si>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</si>
  <si>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</si>
  <si>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</si>
  <si>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</si>
  <si>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</si>
  <si>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</si>
  <si>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</si>
  <si>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</si>
  <si>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</si>
  <si>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</si>
  <si>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</si>
  <si>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</si>
  <si>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</si>
  <si>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</si>
  <si>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</si>
  <si>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</si>
  <si>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</si>
  <si>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</si>
  <si>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</si>
  <si>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</si>
  <si>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</si>
  <si>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</si>
  <si>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</si>
  <si>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</si>
  <si>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</si>
  <si>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</si>
  <si>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</si>
  <si>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</si>
  <si>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</si>
  <si>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</si>
  <si>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</si>
  <si>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</si>
  <si>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</si>
  <si>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</si>
  <si>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</si>
  <si>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</si>
  <si>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</si>
  <si>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</si>
  <si>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</si>
  <si>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</si>
  <si>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</si>
  <si>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</si>
  <si>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</si>
  <si>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</si>
  <si>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</si>
  <si>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</si>
  <si>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</si>
  <si>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</si>
  <si>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</si>
  <si>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</si>
  <si>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</si>
  <si>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</si>
  <si>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</si>
  <si>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</si>
  <si>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</si>
  <si>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</si>
  <si>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</si>
  <si>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</si>
  <si>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</si>
  <si>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</si>
  <si>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</si>
  <si>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</si>
  <si>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</si>
  <si>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</si>
  <si>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</si>
  <si>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</si>
  <si>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</si>
  <si>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</si>
  <si>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</si>
  <si>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</si>
  <si>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</si>
  <si>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</si>
  <si>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</si>
  <si>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</si>
  <si>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</si>
  <si>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</si>
  <si>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</si>
  <si>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</si>
  <si>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</si>
  <si>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</si>
  <si>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</si>
  <si>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</si>
  <si>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</si>
  <si>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</si>
  <si>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</si>
  <si>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</si>
  <si>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</si>
  <si>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</si>
  <si>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</si>
  <si>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</si>
  <si>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</si>
  <si>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</si>
  <si>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</si>
  <si>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</si>
  <si>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</si>
  <si>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</si>
  <si>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</si>
  <si>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</si>
  <si>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</si>
  <si>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</si>
  <si>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</si>
  <si>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</si>
  <si>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</si>
  <si>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</si>
  <si>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</si>
  <si>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</si>
  <si>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</si>
  <si>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</si>
  <si>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</si>
  <si>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</si>
  <si>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</si>
  <si>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</si>
  <si>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</si>
  <si>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</si>
  <si>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</si>
  <si>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</si>
  <si>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</si>
  <si>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</si>
  <si>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</si>
  <si>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</si>
  <si>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</si>
  <si>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</si>
  <si>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</si>
  <si>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</si>
  <si>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</si>
  <si>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</si>
  <si>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</si>
  <si>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</si>
  <si>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</si>
  <si>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</si>
  <si>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</si>
  <si>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</si>
  <si>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</si>
  <si>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</si>
  <si>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</si>
  <si>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</si>
  <si>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</si>
  <si>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</si>
  <si>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</si>
  <si>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</si>
  <si>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</si>
  <si>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</si>
  <si>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</si>
  <si>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</si>
  <si>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</si>
  <si>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</si>
  <si>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</si>
  <si>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</si>
  <si>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</si>
  <si>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</si>
  <si>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</si>
  <si>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</si>
  <si>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</si>
  <si>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</si>
  <si>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</si>
  <si>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</si>
  <si>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</si>
  <si>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</si>
  <si>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</si>
  <si>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</si>
  <si>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</si>
  <si>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</si>
  <si>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</si>
  <si>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</si>
  <si>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</si>
  <si>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</si>
  <si>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</si>
  <si>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</si>
  <si>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</si>
  <si>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</si>
  <si>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</si>
  <si>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</si>
  <si>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</si>
  <si>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</si>
  <si>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</si>
  <si>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</si>
  <si>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</si>
  <si>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</si>
  <si>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</si>
  <si>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</si>
  <si>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</si>
  <si>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</si>
  <si>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</si>
  <si>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</si>
  <si>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</si>
  <si>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</si>
  <si>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</si>
  <si>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</si>
  <si>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</si>
  <si>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</si>
  <si>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</si>
  <si>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</si>
  <si>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</si>
  <si>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</si>
  <si>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</si>
  <si>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</si>
  <si>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</si>
  <si>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</si>
  <si>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</si>
  <si>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</si>
  <si>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</si>
  <si>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</si>
  <si>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</si>
  <si>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</si>
  <si>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</si>
  <si>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</si>
  <si>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</si>
  <si>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</si>
  <si>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</si>
  <si>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</si>
  <si>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</si>
  <si>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</si>
  <si>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</si>
  <si>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</si>
  <si>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</si>
  <si>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</si>
  <si>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</si>
  <si>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</si>
  <si>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</si>
  <si>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</si>
  <si>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</si>
  <si>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</si>
  <si>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</si>
  <si>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</si>
  <si>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</si>
  <si>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</si>
  <si>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</si>
  <si>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</si>
  <si>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</si>
  <si>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</si>
  <si>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</si>
  <si>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</si>
  <si>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</si>
  <si>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</si>
  <si>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</si>
  <si>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</si>
  <si>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</si>
  <si>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</si>
  <si>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</si>
  <si>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</si>
  <si>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</si>
  <si>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</si>
  <si>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</si>
  <si>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</si>
  <si>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</si>
  <si>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</si>
  <si>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</si>
  <si>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</si>
  <si>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</si>
  <si>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</si>
  <si>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</si>
  <si>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</si>
  <si>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</si>
  <si>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</si>
  <si>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</si>
  <si>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</si>
  <si>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</si>
  <si>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</si>
  <si>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</si>
  <si>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</si>
  <si>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</si>
  <si>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</si>
  <si>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</si>
  <si>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</si>
  <si>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</si>
  <si>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</si>
  <si>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</si>
  <si>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</si>
  <si>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</si>
  <si>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</si>
  <si>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</si>
  <si>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</si>
  <si>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</si>
  <si>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</si>
  <si>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</si>
  <si>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</si>
  <si>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</si>
  <si>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</si>
  <si>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</si>
  <si>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</si>
  <si>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</si>
  <si>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</si>
  <si>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</si>
  <si>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</si>
  <si>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</si>
  <si>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</si>
  <si>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</si>
  <si>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</si>
  <si>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</si>
  <si>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</si>
  <si>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</si>
  <si>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</si>
  <si>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</si>
  <si>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</si>
  <si>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</si>
  <si>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</si>
  <si>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</si>
  <si>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</si>
  <si>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</si>
  <si>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</si>
  <si>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</si>
  <si>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</si>
  <si>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</si>
  <si>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</si>
  <si>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</si>
  <si>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</si>
  <si>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</si>
  <si>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</si>
  <si>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</si>
  <si>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</si>
  <si>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</si>
  <si>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</si>
  <si>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</si>
  <si>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</si>
  <si>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</si>
  <si>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</si>
  <si>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</si>
  <si>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</si>
  <si>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</si>
  <si>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</si>
  <si>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</si>
  <si>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</si>
  <si>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</si>
  <si>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</si>
  <si>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</si>
  <si>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</si>
  <si>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</si>
  <si>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</si>
  <si>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</si>
  <si>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</si>
  <si>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</si>
  <si>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</si>
  <si>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</si>
  <si>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</si>
  <si>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</si>
  <si>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</si>
  <si>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</si>
  <si>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</si>
  <si>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</si>
  <si>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</si>
  <si>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</si>
  <si>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</si>
  <si>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</si>
  <si>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</si>
  <si>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</si>
  <si>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</si>
  <si>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</si>
  <si>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</si>
  <si>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</si>
  <si>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</si>
  <si>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</si>
  <si>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</si>
  <si>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</si>
  <si>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</si>
  <si>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</si>
  <si>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</si>
  <si>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</si>
  <si>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</si>
  <si>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</si>
  <si>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</si>
  <si>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</si>
  <si>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</si>
  <si>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</si>
  <si>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</si>
  <si>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</si>
  <si>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</si>
  <si>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</si>
  <si>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</si>
  <si>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</si>
  <si>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</si>
  <si>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</si>
  <si>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</si>
  <si>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</si>
  <si>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</si>
  <si>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</si>
  <si>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</si>
  <si>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</si>
  <si>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</si>
  <si>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</si>
  <si>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</si>
  <si>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</si>
  <si>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</si>
  <si>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</si>
  <si>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</si>
  <si>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</si>
  <si>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</si>
  <si>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</si>
  <si>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</si>
  <si>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</si>
  <si>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</si>
  <si>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</si>
  <si>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</si>
  <si>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</si>
  <si>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</si>
  <si>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</si>
  <si>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</si>
  <si>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</si>
  <si>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</si>
  <si>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</si>
  <si>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</si>
  <si>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</si>
  <si>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</si>
  <si>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</si>
  <si>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</si>
  <si>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</si>
  <si>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</si>
  <si>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</si>
  <si>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</si>
  <si>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</si>
  <si>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</si>
  <si>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</si>
  <si>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</si>
  <si>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</si>
  <si>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</si>
  <si>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</si>
  <si>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</si>
  <si>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</si>
  <si>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</si>
  <si>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</si>
  <si>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</si>
  <si>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</si>
  <si>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</si>
  <si>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</si>
  <si>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</si>
  <si>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</si>
  <si>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</si>
  <si>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</si>
  <si>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</si>
  <si>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</si>
  <si>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</si>
  <si>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</si>
  <si>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</si>
  <si>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</si>
  <si>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</si>
  <si>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</si>
  <si>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</si>
  <si>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</si>
  <si>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</si>
  <si>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</si>
  <si>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</si>
  <si>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</si>
  <si>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</si>
  <si>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</si>
  <si>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</si>
  <si>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</si>
  <si>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</si>
  <si>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</si>
  <si>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</si>
  <si>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</si>
  <si>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</si>
  <si>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</si>
  <si>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</si>
  <si>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</si>
  <si>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</si>
  <si>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</si>
  <si>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</si>
  <si>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</si>
  <si>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</si>
  <si>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</si>
  <si>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</si>
  <si>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</si>
  <si>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</si>
  <si>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</si>
  <si>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</si>
  <si>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</si>
  <si>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</si>
  <si>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</si>
  <si>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</si>
  <si>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</si>
  <si>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</si>
  <si>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</si>
  <si>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</si>
  <si>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</si>
  <si>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</si>
  <si>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</si>
  <si>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</si>
  <si>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</si>
  <si>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</si>
  <si>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</si>
  <si>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</si>
  <si>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</si>
  <si>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</si>
  <si>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</si>
  <si>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</si>
  <si>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</si>
  <si>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</si>
  <si>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</si>
  <si>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</si>
  <si>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</si>
  <si>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</si>
  <si>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</si>
  <si>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</si>
  <si>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</si>
  <si>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</si>
  <si>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</si>
  <si>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</si>
  <si>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</si>
  <si>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</si>
  <si>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</si>
  <si>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</si>
  <si>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</si>
  <si>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</si>
  <si>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</si>
  <si>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</si>
  <si>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</si>
  <si>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</si>
  <si>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</si>
  <si>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</si>
  <si>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</si>
  <si>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</si>
  <si>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</si>
  <si>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</si>
  <si>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</si>
  <si>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</si>
  <si>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</si>
  <si>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</si>
  <si>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</si>
  <si>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</si>
  <si>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</si>
  <si>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</si>
  <si>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</si>
  <si>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</si>
  <si>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</si>
  <si>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</si>
  <si>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</si>
  <si>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</si>
  <si>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</si>
  <si>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</si>
  <si>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</si>
  <si>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</si>
  <si>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</si>
  <si>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</si>
  <si>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</si>
  <si>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</si>
  <si>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</si>
  <si>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</si>
  <si>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</si>
  <si>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</si>
  <si>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</si>
  <si>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</si>
  <si>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</si>
  <si>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</si>
  <si>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</si>
  <si>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</si>
  <si>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</si>
  <si>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</si>
  <si>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</si>
  <si>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</si>
  <si>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</si>
  <si>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</si>
  <si>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</si>
  <si>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</si>
  <si>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</si>
  <si>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</si>
  <si>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</si>
  <si>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</si>
  <si>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</si>
  <si>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</si>
  <si>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</si>
  <si>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</si>
  <si>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</si>
  <si>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</si>
  <si>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</si>
  <si>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</si>
  <si>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</si>
  <si>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</si>
  <si>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</si>
  <si>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</si>
  <si>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</si>
  <si>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</si>
  <si>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</si>
  <si>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</si>
  <si>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</si>
  <si>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</si>
  <si>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</si>
  <si>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</si>
  <si>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</si>
  <si>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</si>
  <si>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</si>
  <si>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</si>
  <si>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</si>
  <si>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</si>
  <si>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</si>
  <si>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</si>
  <si>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</si>
  <si>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</si>
  <si>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</si>
  <si>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</si>
  <si>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</si>
  <si>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</si>
  <si>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</si>
  <si>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</si>
  <si>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</si>
  <si>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</si>
  <si>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</si>
  <si>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</si>
  <si>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</si>
  <si>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</si>
  <si>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</si>
  <si>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</si>
  <si>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</si>
  <si>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</si>
  <si>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</si>
  <si>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</si>
  <si>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</si>
  <si>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</si>
  <si>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</si>
  <si>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</si>
  <si>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</si>
  <si>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</si>
  <si>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</si>
  <si>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</si>
  <si>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</si>
  <si>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</si>
  <si>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</si>
  <si>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</si>
  <si>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</si>
  <si>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</si>
  <si>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</si>
  <si>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</si>
  <si>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</si>
  <si>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</si>
  <si>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</si>
  <si>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</si>
  <si>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</si>
  <si>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</si>
  <si>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</si>
  <si>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</si>
  <si>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</si>
  <si>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</si>
  <si>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</si>
  <si>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</si>
  <si>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</si>
  <si>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</si>
  <si>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</si>
  <si>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</si>
  <si>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</si>
  <si>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</si>
  <si>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</si>
  <si>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</si>
  <si>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</si>
  <si>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</si>
  <si>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</si>
  <si>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</si>
  <si>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</si>
  <si>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</si>
  <si>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</si>
  <si>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</si>
  <si>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</si>
  <si>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</si>
  <si>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</si>
  <si>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</si>
  <si>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</si>
  <si>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</si>
  <si>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</si>
  <si>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</si>
  <si>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</si>
  <si>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</si>
  <si>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</si>
  <si>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</si>
  <si>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</si>
  <si>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</si>
  <si>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</si>
  <si>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</si>
  <si>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</si>
  <si>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</si>
  <si>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</si>
  <si>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</si>
  <si>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</si>
  <si>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</si>
  <si>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</si>
  <si>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</si>
  <si>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</si>
  <si>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</si>
  <si>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</si>
  <si>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</si>
  <si>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</si>
  <si>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</si>
  <si>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</si>
  <si>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</si>
  <si>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</si>
  <si>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</si>
  <si>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</si>
  <si>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</si>
  <si>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</si>
  <si>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</si>
  <si>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</si>
  <si>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</si>
  <si>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</si>
  <si>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</si>
  <si>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</si>
  <si>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</si>
  <si>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</si>
  <si>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</si>
  <si>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</si>
  <si>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</si>
  <si>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</si>
  <si>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</si>
  <si>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</si>
  <si>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</si>
  <si>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</si>
  <si>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</si>
  <si>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</si>
  <si>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</si>
  <si>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</si>
  <si>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</si>
  <si>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</si>
  <si>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</si>
  <si>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</si>
  <si>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</si>
  <si>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</si>
  <si>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</si>
  <si>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</si>
  <si>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</si>
  <si>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</si>
  <si>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</si>
  <si>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</si>
  <si>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</si>
  <si>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</si>
  <si>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</si>
  <si>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</si>
  <si>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</si>
  <si>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</si>
  <si>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</si>
  <si>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</si>
  <si>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</si>
  <si>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</si>
  <si>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</si>
  <si>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</si>
  <si>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</si>
  <si>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</si>
  <si>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</si>
  <si>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</si>
  <si>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</si>
  <si>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</si>
  <si>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</si>
  <si>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</si>
  <si>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</si>
  <si>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</si>
  <si>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</si>
  <si>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</si>
  <si>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</si>
  <si>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</si>
  <si>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</si>
  <si>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</si>
  <si>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</si>
  <si>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</si>
  <si>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</si>
  <si>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</si>
  <si>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</si>
  <si>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</si>
  <si>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</si>
  <si>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</si>
  <si>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</si>
  <si>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</si>
  <si>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</si>
  <si>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</si>
  <si>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</si>
  <si>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</si>
  <si>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</si>
  <si>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</si>
  <si>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</si>
  <si>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</si>
  <si>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</si>
  <si>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</si>
  <si>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</si>
  <si>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</si>
  <si>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</si>
  <si>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</si>
  <si>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</si>
  <si>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</si>
  <si>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</si>
  <si>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</si>
  <si>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</si>
  <si>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</si>
  <si>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</si>
  <si>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</si>
  <si>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</si>
  <si>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</si>
  <si>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</si>
  <si>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</si>
  <si>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</si>
  <si>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</si>
  <si>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</si>
  <si>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</si>
  <si>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</si>
  <si>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</si>
  <si>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</si>
  <si>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</si>
  <si>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</si>
  <si>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</si>
  <si>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</si>
  <si>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</si>
  <si>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</si>
  <si>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</si>
  <si>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</si>
  <si>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</si>
  <si>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</si>
  <si>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</si>
  <si>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</si>
  <si>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</si>
  <si>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</si>
  <si>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</si>
  <si>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</si>
  <si>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</si>
  <si>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</si>
  <si>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</si>
  <si>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</si>
  <si>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</si>
  <si>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</si>
  <si>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</si>
  <si>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</si>
  <si>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</si>
  <si>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</si>
  <si>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</si>
  <si>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</si>
  <si>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</si>
  <si>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</si>
  <si>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</si>
  <si>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</si>
  <si>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</si>
  <si>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</si>
  <si>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</si>
  <si>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</si>
  <si>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</si>
  <si>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</si>
  <si>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</si>
  <si>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</si>
  <si>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</si>
  <si>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</si>
  <si>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</si>
  <si>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</si>
  <si>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</si>
  <si>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</si>
  <si>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</si>
  <si>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</si>
  <si>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</si>
  <si>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</si>
  <si>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</si>
  <si>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</si>
  <si>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</si>
  <si>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</si>
  <si>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</si>
  <si>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</si>
  <si>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</si>
  <si>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</si>
  <si>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</si>
  <si>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</si>
  <si>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</si>
  <si>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</si>
  <si>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</si>
  <si>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</si>
  <si>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</si>
  <si>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</si>
  <si>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</si>
  <si>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</si>
  <si>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</si>
  <si>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</si>
  <si>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</si>
  <si>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</si>
  <si>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</si>
  <si>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</si>
  <si>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</si>
  <si>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</si>
  <si>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</si>
  <si>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</si>
  <si>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</si>
  <si>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</si>
  <si>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</si>
  <si>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</si>
  <si>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</si>
  <si>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</si>
  <si>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</si>
  <si>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</si>
  <si>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</si>
  <si>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</si>
  <si>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</si>
  <si>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</si>
  <si>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</si>
  <si>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</si>
  <si>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</si>
  <si>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</si>
  <si>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</si>
  <si>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</si>
  <si>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</si>
  <si>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</si>
  <si>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</si>
  <si>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</si>
  <si>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</si>
  <si>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</si>
  <si>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</si>
  <si>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</si>
  <si>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</si>
  <si>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</si>
  <si>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</si>
  <si>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</si>
  <si>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</si>
  <si>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</si>
  <si>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</si>
  <si>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</si>
  <si>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</si>
  <si>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</si>
  <si>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</si>
  <si>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</si>
  <si>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</si>
  <si>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</si>
  <si>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</si>
  <si>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</si>
  <si>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</si>
  <si>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</si>
  <si>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</si>
  <si>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</si>
  <si>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</si>
  <si>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</si>
  <si>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</si>
  <si>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</si>
  <si>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</si>
  <si>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</si>
  <si>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</si>
  <si>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</si>
  <si>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</si>
  <si>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</si>
  <si>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</si>
  <si>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</si>
  <si>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</si>
  <si>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</si>
  <si>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</si>
  <si>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</si>
  <si>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</si>
  <si>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</si>
  <si>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</si>
  <si>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</si>
  <si>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</si>
  <si>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</si>
  <si>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</si>
  <si>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</si>
  <si>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</si>
  <si>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</si>
  <si>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</si>
  <si>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</si>
  <si>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</si>
  <si>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</si>
  <si>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</si>
  <si>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</si>
  <si>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</si>
  <si>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</si>
  <si>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</si>
  <si>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</si>
  <si>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</si>
  <si>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</si>
  <si>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</si>
  <si>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</si>
  <si>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</si>
  <si>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</si>
  <si>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</si>
  <si>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</si>
  <si>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</si>
  <si>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</si>
  <si>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</si>
  <si>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</si>
  <si>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</si>
  <si>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</si>
  <si>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</si>
  <si>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</si>
  <si>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</si>
  <si>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</si>
  <si>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</si>
  <si>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</si>
  <si>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</si>
  <si>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</si>
  <si>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</si>
  <si>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</si>
  <si>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</si>
  <si>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</si>
  <si>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</si>
  <si>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</si>
  <si>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</si>
  <si>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</si>
  <si>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</si>
  <si>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</si>
  <si>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</si>
  <si>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</si>
  <si>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</si>
  <si>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</si>
  <si>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</si>
  <si>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</si>
  <si>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</si>
  <si>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</si>
  <si>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</si>
  <si>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</si>
  <si>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</si>
  <si>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</si>
  <si>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</si>
  <si>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</si>
  <si>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</si>
  <si>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</si>
  <si>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</si>
  <si>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</si>
  <si>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</si>
  <si>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</si>
  <si>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</si>
  <si>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</si>
  <si>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</si>
  <si>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</si>
  <si>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</si>
  <si>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</si>
  <si>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</si>
  <si>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</si>
  <si>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</si>
  <si>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</si>
  <si>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</si>
  <si>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</si>
  <si>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</si>
  <si>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</si>
  <si>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</si>
  <si>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</si>
  <si>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</si>
  <si>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</si>
  <si>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</si>
  <si>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</si>
  <si>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</si>
  <si>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</si>
  <si>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</si>
  <si>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</si>
  <si>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</si>
  <si>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</si>
  <si>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</si>
  <si>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</si>
  <si>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</si>
  <si>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</si>
  <si>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</si>
  <si>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</si>
  <si>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</si>
  <si>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</si>
  <si>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</si>
  <si>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</si>
  <si>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</si>
  <si>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</si>
  <si>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</si>
  <si>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</si>
  <si>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</si>
  <si>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</si>
  <si>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</si>
  <si>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</si>
  <si>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</si>
  <si>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</si>
  <si>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</si>
  <si>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</si>
  <si>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</si>
  <si>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</si>
  <si>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</si>
  <si>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</si>
  <si>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</si>
  <si>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</si>
  <si>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</si>
  <si>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</si>
  <si>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</si>
  <si>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</si>
  <si>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</si>
  <si>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</si>
  <si>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</si>
  <si>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</si>
  <si>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</si>
  <si>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</si>
  <si>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</si>
  <si>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</si>
  <si>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</si>
  <si>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</si>
  <si>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</si>
  <si>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</si>
  <si>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</si>
  <si>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</si>
  <si>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</si>
  <si>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</si>
  <si>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</si>
  <si>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</si>
  <si>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</si>
  <si>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</si>
  <si>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</si>
  <si>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</si>
  <si>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</si>
  <si>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</si>
  <si>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</si>
  <si>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</si>
  <si>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</si>
  <si>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</si>
  <si>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</si>
  <si>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</si>
  <si>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</si>
  <si>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</si>
  <si>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</si>
  <si>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</si>
  <si>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</si>
  <si>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</si>
  <si>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</si>
  <si>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</si>
  <si>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</si>
  <si>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</si>
  <si>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</si>
  <si>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</si>
  <si>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</si>
  <si>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</si>
  <si>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</si>
  <si>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</si>
  <si>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</si>
  <si>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</si>
  <si>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</si>
  <si>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</si>
  <si>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</si>
  <si>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</si>
  <si>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</si>
  <si>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</si>
  <si>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</si>
  <si>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</si>
  <si>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</si>
  <si>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</si>
  <si>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</si>
  <si>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</si>
  <si>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</si>
  <si>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</si>
  <si>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</si>
  <si>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</si>
  <si>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</si>
  <si>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</si>
  <si>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</si>
  <si>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</si>
  <si>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</si>
  <si>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</si>
  <si>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</si>
  <si>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</si>
  <si>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</si>
  <si>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</si>
  <si>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</si>
  <si>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</si>
  <si>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</si>
  <si>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</si>
  <si>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</si>
  <si>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</si>
  <si>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</si>
  <si>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</si>
  <si>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</si>
  <si>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</si>
  <si>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</si>
  <si>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</si>
  <si>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</si>
  <si>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</si>
  <si>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</si>
  <si>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</si>
  <si>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</si>
  <si>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</si>
  <si>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</si>
  <si>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</si>
  <si>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</si>
  <si>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</si>
  <si>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</si>
  <si>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</si>
  <si>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</si>
  <si>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</si>
  <si>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</si>
  <si>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</si>
  <si>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</si>
  <si>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</si>
  <si>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</si>
  <si>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</si>
  <si>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</si>
  <si>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</si>
  <si>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</si>
  <si>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</si>
  <si>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</si>
  <si>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</si>
  <si>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</si>
  <si>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</si>
  <si>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</si>
  <si>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</si>
  <si>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</si>
  <si>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</si>
  <si>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</si>
  <si>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</si>
  <si>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</si>
  <si>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</si>
  <si>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</si>
  <si>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</si>
  <si>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</si>
  <si>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</si>
  <si>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</si>
  <si>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</si>
  <si>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</si>
  <si>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</si>
  <si>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</si>
  <si>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</si>
  <si>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</si>
  <si>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</si>
  <si>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</si>
  <si>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</si>
  <si>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</si>
  <si>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</si>
  <si>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</si>
  <si>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</si>
  <si>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</si>
  <si>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</si>
  <si>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</si>
  <si>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</si>
  <si>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</si>
  <si>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</si>
  <si>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</si>
  <si>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</si>
  <si>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</si>
  <si>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</si>
  <si>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</si>
  <si>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</si>
  <si>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</si>
  <si>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</si>
  <si>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</si>
  <si>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</si>
  <si>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</si>
  <si>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</si>
  <si>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</si>
  <si>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</si>
  <si>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</si>
  <si>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</si>
  <si>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</si>
  <si>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</si>
  <si>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</si>
  <si>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</si>
  <si>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</si>
  <si>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</si>
  <si>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</si>
  <si>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</si>
  <si>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</si>
  <si>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</si>
  <si>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</si>
  <si>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</si>
  <si>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</si>
  <si>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</si>
  <si>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</si>
  <si>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</si>
  <si>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</si>
  <si>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</si>
  <si>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</si>
  <si>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</si>
  <si>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</si>
  <si>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</si>
  <si>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</si>
  <si>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</si>
  <si>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</si>
  <si>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</si>
  <si>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</si>
  <si>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</si>
  <si>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</si>
  <si>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</si>
  <si>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</si>
  <si>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</si>
  <si>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</si>
  <si>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</si>
  <si>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</si>
  <si>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</si>
  <si>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</si>
  <si>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</si>
  <si>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</si>
  <si>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</si>
  <si>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</si>
  <si>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</si>
  <si>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</si>
  <si>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</si>
  <si>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</si>
  <si>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</si>
  <si>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</si>
  <si>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</si>
  <si>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</si>
  <si>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</si>
  <si>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</si>
  <si>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</si>
  <si>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</si>
  <si>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</si>
  <si>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</si>
  <si>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</si>
  <si>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</si>
  <si>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</si>
  <si>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</si>
  <si>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</si>
  <si>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</si>
  <si>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</si>
  <si>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</si>
  <si>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</si>
  <si>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</si>
  <si>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</si>
  <si>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</si>
  <si>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</si>
  <si>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</si>
  <si>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</si>
  <si>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</si>
  <si>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</si>
  <si>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</si>
  <si>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</si>
  <si>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</si>
  <si>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</si>
  <si>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</si>
  <si>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</si>
  <si>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</si>
  <si>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</si>
  <si>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</si>
  <si>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</si>
  <si>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</si>
  <si>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</si>
  <si>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</si>
  <si>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</si>
  <si>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</si>
  <si>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</si>
  <si>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</si>
  <si>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</si>
  <si>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</si>
  <si>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</si>
  <si>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</si>
  <si>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</si>
  <si>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</si>
  <si>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</si>
  <si>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</si>
  <si>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</si>
  <si>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</si>
  <si>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</si>
  <si>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</si>
  <si>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</si>
  <si>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</si>
  <si>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</si>
  <si>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</si>
  <si>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</si>
  <si>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</si>
  <si>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</si>
  <si>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</si>
  <si>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</si>
  <si>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</si>
  <si>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</si>
  <si>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</si>
  <si>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</si>
  <si>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</si>
  <si>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</si>
  <si>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</si>
  <si>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</si>
  <si>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</si>
  <si>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</si>
  <si>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</si>
  <si>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</si>
  <si>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</si>
  <si>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</si>
  <si>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</si>
  <si>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</si>
  <si>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</si>
  <si>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</si>
  <si>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</si>
  <si>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</si>
  <si>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</si>
  <si>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</si>
  <si>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</si>
  <si>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</si>
  <si>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</si>
  <si>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</si>
  <si>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</si>
  <si>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</si>
  <si>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</si>
  <si>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</si>
  <si>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</si>
  <si>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</si>
  <si>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</si>
  <si>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</si>
  <si>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</si>
  <si>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</si>
  <si>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</si>
  <si>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</si>
  <si>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</si>
  <si>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</si>
  <si>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</si>
  <si>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</si>
  <si>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</si>
  <si>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</si>
  <si>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</si>
  <si>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</si>
  <si>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</si>
  <si>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</si>
  <si>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</si>
  <si>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</si>
  <si>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</si>
  <si>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</si>
  <si>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</si>
  <si>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</si>
  <si>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</si>
  <si>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</si>
  <si>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</si>
  <si>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</si>
  <si>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</si>
  <si>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</si>
  <si>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</si>
  <si>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</si>
  <si>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</si>
  <si>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</si>
  <si>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</si>
  <si>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</si>
  <si>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</si>
  <si>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</si>
  <si>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</si>
  <si>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</si>
  <si>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</si>
  <si>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</si>
  <si>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</si>
  <si>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</si>
  <si>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</si>
  <si>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</si>
  <si>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</si>
  <si>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</si>
  <si>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</si>
  <si>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</si>
  <si>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</si>
  <si>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</si>
  <si>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</si>
  <si>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</si>
  <si>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</si>
  <si>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</si>
  <si>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</si>
  <si>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</si>
  <si>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</si>
  <si>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</si>
  <si>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</si>
  <si>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</si>
  <si>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</si>
  <si>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</si>
  <si>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</si>
  <si>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</si>
  <si>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</si>
  <si>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</si>
  <si>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</si>
  <si>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</si>
  <si>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</si>
  <si>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</si>
  <si>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</si>
  <si>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</si>
  <si>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</si>
  <si>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</si>
  <si>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</si>
  <si>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</si>
  <si>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</si>
  <si>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</si>
  <si>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</si>
  <si>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</si>
  <si>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</si>
  <si>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</si>
  <si>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</si>
  <si>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</si>
  <si>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</si>
  <si>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</si>
  <si>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</si>
  <si>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</si>
  <si>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</si>
  <si>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</si>
  <si>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</si>
  <si>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</si>
  <si>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</si>
  <si>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</si>
  <si>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</si>
  <si>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</si>
  <si>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</si>
  <si>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</si>
  <si>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</si>
  <si>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</si>
  <si>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</si>
  <si>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</si>
  <si>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</si>
  <si>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</si>
  <si>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</si>
  <si>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</si>
  <si>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</si>
  <si>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</si>
  <si>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</si>
  <si>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</si>
  <si>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</si>
  <si>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</si>
  <si>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</si>
  <si>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</si>
  <si>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</si>
  <si>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</si>
  <si>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</si>
  <si>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</si>
  <si>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</si>
  <si>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</si>
  <si>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</si>
  <si>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</si>
  <si>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</si>
  <si>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</si>
  <si>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</si>
  <si>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</si>
  <si>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</si>
  <si>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</si>
  <si>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</si>
  <si>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</si>
  <si>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</si>
  <si>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</si>
  <si>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</si>
  <si>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</si>
  <si>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</si>
  <si>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</si>
  <si>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</si>
  <si>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</si>
  <si>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</si>
  <si>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</si>
  <si>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</si>
  <si>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</si>
  <si>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</si>
  <si>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</si>
  <si>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</si>
  <si>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</si>
  <si>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</si>
  <si>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</si>
  <si>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</si>
  <si>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</si>
  <si>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</si>
  <si>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</si>
  <si>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</si>
  <si>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</si>
  <si>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</si>
  <si>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</si>
  <si>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</si>
  <si>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</si>
  <si>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</si>
  <si>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</si>
  <si>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</si>
  <si>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</si>
  <si>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</si>
  <si>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</si>
  <si>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</si>
  <si>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</si>
  <si>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</si>
  <si>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</si>
  <si>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</si>
  <si>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</si>
  <si>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</si>
  <si>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</si>
  <si>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</si>
  <si>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</si>
  <si>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</si>
  <si>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</si>
  <si>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</si>
  <si>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</si>
  <si>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</si>
  <si>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</si>
  <si>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</si>
  <si>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</si>
  <si>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</si>
  <si>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</si>
  <si>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</si>
  <si>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</si>
  <si>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</si>
  <si>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</si>
  <si>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</si>
  <si>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</si>
  <si>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</si>
  <si>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</si>
  <si>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</si>
  <si>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</si>
  <si>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</si>
  <si>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</si>
  <si>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</si>
  <si>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</si>
  <si>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</si>
  <si>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</si>
  <si>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</si>
  <si>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</si>
  <si>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</si>
  <si>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</si>
  <si>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</si>
  <si>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</si>
  <si>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</si>
  <si>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</si>
  <si>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</si>
  <si>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</si>
  <si>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</si>
  <si>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</si>
  <si>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</si>
  <si>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</si>
  <si>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</si>
  <si>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</si>
  <si>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</si>
  <si>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</si>
  <si>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</si>
  <si>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</si>
  <si>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</si>
  <si>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</si>
  <si>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</si>
  <si>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</si>
  <si>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</si>
  <si>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</si>
  <si>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</si>
  <si>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</si>
  <si>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</si>
  <si>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</si>
  <si>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</si>
  <si>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</si>
  <si>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</si>
  <si>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</si>
  <si>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</si>
  <si>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</si>
  <si>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</si>
  <si>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</si>
  <si>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</si>
  <si>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</si>
  <si>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</si>
  <si>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</si>
  <si>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</si>
  <si>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</si>
  <si>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</si>
  <si>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</si>
  <si>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</si>
  <si>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</si>
  <si>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</si>
  <si>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</si>
  <si>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</si>
  <si>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</si>
  <si>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</si>
  <si>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</si>
  <si>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</si>
  <si>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</si>
  <si>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</si>
  <si>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</si>
  <si>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</si>
  <si>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</si>
  <si>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</si>
  <si>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</si>
  <si>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</si>
  <si>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</si>
  <si>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</si>
  <si>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</si>
  <si>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</si>
  <si>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</si>
  <si>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</si>
  <si>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</si>
  <si>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</si>
  <si>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</si>
  <si>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</si>
  <si>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</si>
  <si>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</si>
  <si>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</si>
  <si>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</si>
  <si>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</si>
  <si>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</si>
  <si>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</si>
  <si>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</si>
  <si>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</si>
  <si>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</si>
  <si>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</si>
  <si>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</si>
  <si>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</si>
  <si>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</si>
  <si>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</si>
  <si>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</si>
  <si>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</si>
  <si>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</si>
  <si>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</si>
  <si>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</si>
  <si>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</si>
  <si>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</si>
  <si>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</si>
  <si>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</si>
  <si>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</si>
  <si>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</si>
  <si>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</si>
  <si>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</si>
  <si>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</si>
  <si>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</si>
  <si>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</si>
  <si>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</si>
  <si>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</si>
  <si>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</si>
  <si>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</si>
  <si>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</si>
  <si>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</si>
  <si>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</si>
  <si>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</si>
  <si>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</si>
  <si>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</si>
  <si>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</si>
  <si>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</si>
  <si>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</si>
  <si>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</si>
  <si>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</si>
  <si>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</si>
  <si>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</si>
  <si>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</si>
  <si>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</si>
  <si>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</si>
  <si>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</si>
  <si>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</si>
  <si>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</si>
  <si>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</si>
  <si>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</si>
  <si>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</si>
  <si>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</si>
  <si>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</si>
  <si>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</si>
  <si>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</si>
  <si>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</si>
  <si>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</si>
  <si>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</si>
  <si>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</si>
  <si>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</si>
  <si>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</si>
  <si>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</si>
  <si>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</si>
  <si>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</si>
  <si>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</si>
  <si>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</si>
  <si>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</si>
  <si>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</si>
  <si>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</si>
  <si>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</si>
  <si>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</si>
  <si>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</si>
  <si>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</si>
  <si>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</si>
  <si>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</si>
  <si>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</si>
  <si>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</si>
  <si>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</si>
  <si>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</si>
  <si>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</si>
  <si>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</si>
  <si>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</si>
  <si>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</si>
  <si>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</si>
  <si>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</si>
  <si>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</si>
  <si>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</si>
  <si>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</si>
  <si>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</si>
  <si>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</si>
  <si>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</si>
  <si>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</si>
  <si>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</si>
  <si>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</si>
  <si>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</si>
  <si>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</si>
  <si>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</si>
  <si>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</si>
  <si>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</si>
  <si>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</si>
  <si>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</si>
  <si>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</si>
  <si>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</si>
  <si>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</si>
  <si>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</si>
  <si>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</si>
  <si>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</si>
  <si>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</si>
  <si>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</si>
  <si>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</si>
  <si>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</si>
  <si>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</si>
  <si>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</si>
  <si>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</si>
  <si>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</si>
  <si>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</si>
  <si>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</si>
  <si>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</si>
  <si>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</si>
  <si>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</si>
  <si>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</si>
  <si>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</si>
  <si>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</si>
  <si>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</si>
  <si>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</si>
  <si>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</si>
  <si>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</si>
  <si>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</si>
  <si>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</si>
  <si>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</si>
  <si>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</si>
  <si>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</si>
  <si>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</si>
  <si>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</si>
  <si>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</si>
  <si>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</si>
  <si>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</si>
  <si>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</si>
  <si>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</si>
  <si>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</si>
  <si>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</si>
  <si>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</si>
  <si>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</si>
  <si>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</si>
  <si>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</si>
  <si>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</si>
  <si>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</si>
  <si>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</si>
  <si>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</si>
  <si>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</si>
  <si>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</si>
  <si>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</si>
  <si>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</si>
  <si>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</si>
  <si>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</si>
  <si>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</si>
  <si>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</si>
  <si>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</si>
  <si>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</si>
  <si>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</si>
  <si>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</si>
  <si>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</si>
  <si>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</si>
  <si>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</si>
  <si>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</si>
  <si>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</si>
  <si>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</si>
  <si>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</si>
  <si>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</si>
  <si>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</si>
  <si>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</si>
  <si>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</si>
  <si>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</si>
  <si>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</si>
  <si>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</si>
  <si>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</si>
  <si>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</si>
  <si>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</si>
  <si>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</si>
  <si>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</si>
  <si>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</si>
  <si>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</si>
  <si>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</si>
  <si>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</si>
  <si>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</si>
  <si>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</si>
  <si>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</si>
  <si>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</si>
  <si>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</si>
  <si>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</si>
  <si>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</si>
  <si>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</si>
  <si>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</si>
  <si>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</si>
  <si>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</si>
  <si>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</si>
  <si>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</si>
  <si>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</si>
  <si>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</si>
  <si>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</si>
  <si>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</si>
  <si>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</si>
  <si>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</si>
  <si>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</si>
  <si>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</si>
  <si>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</si>
  <si>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</si>
  <si>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</si>
  <si>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</si>
  <si>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</si>
  <si>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</si>
  <si>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</si>
  <si>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</si>
  <si>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</si>
  <si>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</si>
  <si>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</si>
  <si>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</si>
  <si>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</si>
  <si>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</si>
  <si>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</si>
  <si>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</si>
  <si>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</si>
  <si>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</si>
  <si>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</si>
  <si>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</si>
  <si>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</si>
  <si>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</si>
  <si>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</si>
  <si>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</si>
  <si>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</si>
  <si>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</si>
  <si>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</si>
  <si>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</si>
  <si>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</si>
  <si>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</si>
  <si>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</si>
  <si>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</si>
  <si>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</si>
  <si>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</si>
  <si>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</si>
  <si>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</si>
  <si>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</si>
  <si>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</si>
  <si>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</si>
  <si>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</si>
  <si>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</si>
  <si>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</si>
  <si>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</si>
  <si>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</si>
  <si>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</si>
  <si>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</si>
  <si>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</si>
  <si>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</si>
  <si>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</si>
  <si>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</si>
  <si>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</si>
  <si>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</si>
  <si>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</si>
  <si>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</si>
  <si>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</si>
  <si>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</si>
  <si>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</si>
  <si>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</si>
  <si>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</si>
  <si>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</si>
  <si>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</si>
  <si>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</si>
  <si>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</si>
  <si>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</si>
  <si>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</si>
  <si>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</si>
  <si>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</si>
  <si>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</si>
  <si>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</si>
  <si>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</si>
  <si>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</si>
  <si>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</si>
  <si>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</si>
  <si>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</si>
  <si>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</si>
  <si>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</si>
  <si>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</si>
  <si>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</si>
  <si>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</si>
  <si>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</si>
  <si>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</si>
  <si>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</si>
  <si>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</si>
  <si>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</si>
  <si>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</si>
  <si>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</si>
  <si>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</si>
  <si>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</si>
  <si>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</si>
  <si>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</si>
  <si>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</si>
  <si>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</si>
  <si>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</si>
  <si>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</si>
  <si>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</si>
  <si>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</si>
  <si>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</si>
  <si>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</si>
  <si>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</si>
  <si>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</si>
  <si>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</si>
  <si>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</si>
  <si>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</si>
  <si>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</si>
  <si>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</si>
  <si>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</si>
  <si>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</si>
  <si>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</si>
  <si>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</si>
  <si>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</si>
  <si>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</si>
  <si>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</si>
  <si>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</si>
  <si>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</si>
  <si>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</si>
  <si>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</si>
  <si>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</si>
  <si>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</si>
  <si>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</si>
  <si>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</si>
  <si>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</si>
  <si>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</si>
  <si>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</si>
  <si>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</si>
  <si>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</si>
  <si>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</si>
  <si>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</si>
  <si>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</si>
  <si>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</si>
  <si>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</si>
  <si>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</si>
  <si>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</si>
  <si>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</si>
  <si>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</si>
  <si>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</si>
  <si>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</si>
  <si>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</si>
  <si>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</si>
  <si>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</si>
  <si>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</si>
  <si>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</si>
  <si>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</si>
  <si>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</si>
  <si>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</si>
  <si>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</si>
  <si>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</si>
  <si>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</si>
  <si>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</si>
  <si>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</si>
  <si>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</si>
  <si>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</si>
  <si>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</si>
  <si>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</si>
  <si>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</si>
  <si>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</si>
  <si>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</si>
  <si>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</si>
  <si>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</si>
  <si>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</si>
  <si>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</si>
  <si>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</si>
  <si>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</si>
  <si>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</si>
  <si>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</si>
  <si>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</si>
  <si>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</si>
  <si>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</si>
  <si>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</si>
  <si>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</si>
  <si>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</si>
  <si>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</si>
  <si>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</si>
  <si>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</si>
  <si>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</si>
  <si>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</si>
  <si>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</si>
  <si>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</si>
  <si>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</si>
  <si>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</si>
  <si>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</si>
  <si>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</si>
  <si>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</si>
  <si>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</si>
  <si>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</si>
  <si>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</si>
  <si>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</si>
  <si>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</si>
  <si>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</si>
  <si>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</si>
  <si>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</si>
  <si>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</si>
  <si>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</si>
  <si>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</si>
  <si>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</si>
  <si>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</si>
  <si>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</si>
  <si>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</si>
  <si>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</si>
  <si>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</si>
  <si>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</si>
  <si>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</si>
  <si>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</si>
  <si>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</si>
  <si>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</si>
  <si>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</si>
  <si>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</si>
  <si>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</si>
  <si>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</si>
  <si>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</si>
  <si>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</si>
  <si>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</si>
  <si>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</si>
  <si>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</si>
  <si>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</si>
  <si>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</si>
  <si>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</si>
  <si>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</si>
  <si>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</si>
  <si>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</si>
  <si>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</si>
  <si>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</si>
  <si>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</si>
  <si>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</si>
  <si>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</si>
  <si>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</si>
  <si>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</si>
  <si>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</si>
  <si>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</si>
  <si>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</si>
  <si>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</si>
  <si>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</si>
  <si>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</si>
  <si>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</si>
  <si>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</si>
  <si>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</si>
  <si>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</si>
  <si>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</si>
  <si>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</si>
  <si>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</si>
  <si>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</si>
  <si>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</si>
  <si>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</si>
  <si>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</si>
  <si>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</si>
  <si>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</si>
  <si>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</si>
  <si>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</si>
  <si>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</si>
  <si>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</si>
  <si>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</si>
  <si>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</si>
  <si>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</si>
  <si>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</si>
  <si>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</si>
  <si>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</si>
  <si>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</si>
  <si>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</si>
  <si>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</si>
  <si>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</si>
  <si>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</si>
  <si>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</si>
  <si>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</si>
  <si>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</si>
  <si>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</si>
  <si>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</si>
  <si>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</si>
  <si>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</si>
  <si>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</si>
  <si>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</si>
  <si>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</si>
  <si>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</si>
  <si>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</si>
  <si>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</si>
  <si>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</si>
  <si>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</si>
  <si>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</si>
  <si>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</si>
  <si>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</si>
  <si>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</si>
  <si>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</si>
  <si>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</si>
  <si>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</si>
  <si>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</si>
  <si>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</si>
  <si>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</si>
  <si>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</si>
  <si>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</si>
  <si>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</si>
  <si>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</si>
  <si>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</si>
  <si>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</si>
  <si>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</si>
  <si>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</si>
  <si>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</si>
  <si>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</si>
  <si>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</si>
  <si>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</si>
  <si>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</si>
  <si>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</si>
  <si>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</si>
  <si>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</si>
  <si>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</si>
  <si>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</si>
  <si>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</si>
  <si>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</si>
  <si>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</si>
  <si>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</si>
  <si>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</si>
  <si>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</si>
  <si>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</si>
  <si>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</si>
  <si>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</si>
  <si>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</si>
  <si>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</si>
  <si>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</si>
  <si>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</si>
  <si>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</si>
  <si>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</si>
  <si>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</si>
  <si>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</si>
  <si>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</si>
  <si>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</si>
  <si>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</si>
  <si>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</si>
  <si>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</si>
  <si>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</si>
  <si>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</si>
  <si>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</si>
  <si>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</si>
  <si>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</si>
  <si>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</si>
  <si>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</si>
  <si>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</si>
  <si>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</si>
  <si>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</si>
  <si>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</si>
  <si>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</si>
  <si>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</si>
  <si>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</si>
  <si>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</si>
  <si>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</si>
  <si>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</si>
  <si>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</si>
  <si>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</si>
  <si>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</si>
  <si>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</si>
  <si>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</si>
  <si>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</si>
  <si>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</si>
  <si>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</si>
  <si>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</si>
  <si>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</si>
  <si>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</si>
  <si>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</si>
  <si>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</si>
  <si>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</si>
  <si>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</si>
  <si>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</si>
  <si>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</si>
  <si>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</si>
  <si>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</si>
  <si>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</si>
  <si>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</si>
  <si>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</si>
  <si>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</si>
  <si>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</si>
  <si>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</si>
  <si>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</si>
  <si>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</si>
  <si>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</si>
  <si>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</si>
  <si>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</si>
  <si>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</si>
  <si>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</si>
  <si>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</si>
  <si>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</si>
  <si>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</si>
  <si>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</si>
  <si>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</si>
  <si>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</si>
  <si>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</si>
  <si>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</si>
  <si>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</si>
  <si>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</si>
  <si>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</si>
  <si>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</si>
  <si>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</si>
  <si>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</si>
  <si>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</si>
  <si>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</si>
  <si>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</si>
  <si>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</si>
  <si>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</si>
  <si>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</si>
  <si>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</si>
  <si>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</si>
  <si>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</si>
  <si>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</si>
  <si>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</si>
  <si>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</si>
  <si>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</si>
  <si>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</si>
  <si>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</si>
  <si>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</si>
  <si>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</si>
  <si>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</si>
  <si>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</si>
  <si>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</si>
  <si>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</si>
  <si>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</si>
  <si>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</si>
  <si>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</si>
  <si>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</si>
  <si>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</si>
  <si>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</si>
  <si>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</si>
  <si>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</si>
  <si>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</si>
  <si>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</si>
  <si>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</si>
  <si>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</si>
  <si>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</si>
  <si>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</si>
  <si>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</si>
  <si>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</si>
  <si>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</si>
  <si>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</si>
  <si>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</si>
  <si>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</si>
  <si>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</si>
  <si>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</si>
  <si>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</si>
  <si>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</si>
  <si>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</si>
  <si>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</si>
  <si>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</si>
  <si>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</si>
  <si>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</si>
  <si>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</si>
  <si>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</si>
  <si>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</si>
  <si>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</si>
  <si>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</si>
  <si>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</si>
  <si>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</si>
  <si>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</si>
  <si>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</si>
  <si>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</si>
  <si>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</si>
  <si>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</si>
  <si>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</si>
  <si>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</si>
  <si>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</si>
  <si>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</si>
  <si>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</si>
  <si>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</si>
  <si>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</si>
  <si>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</si>
  <si>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</si>
  <si>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</si>
  <si>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</si>
  <si>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</si>
  <si>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</si>
  <si>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</si>
  <si>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</si>
  <si>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</si>
  <si>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</si>
  <si>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</si>
  <si>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</si>
  <si>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</si>
  <si>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</si>
  <si>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</si>
  <si>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</si>
  <si>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</si>
  <si>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</si>
  <si>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</si>
  <si>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</si>
  <si>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</si>
  <si>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</si>
  <si>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</si>
  <si>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</si>
  <si>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</si>
  <si>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</si>
  <si>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</si>
  <si>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</si>
  <si>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</si>
  <si>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</si>
  <si>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</si>
  <si>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</si>
  <si>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</si>
  <si>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</si>
  <si>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</si>
  <si>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</si>
  <si>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</si>
  <si>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</si>
  <si>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</si>
  <si>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</si>
  <si>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</si>
  <si>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</si>
  <si>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</si>
  <si>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</si>
  <si>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</si>
  <si>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</si>
  <si>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</si>
  <si>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</si>
  <si>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</si>
  <si>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</si>
  <si>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</si>
  <si>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</si>
  <si>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</si>
  <si>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</si>
  <si>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</si>
  <si>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</si>
  <si>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</si>
  <si>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</si>
  <si>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</si>
  <si>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</si>
  <si>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</si>
  <si>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</si>
  <si>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</si>
  <si>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</si>
  <si>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</si>
  <si>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</si>
  <si>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</si>
  <si>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</si>
  <si>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</si>
  <si>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</si>
  <si>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</si>
  <si>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</si>
  <si>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</si>
  <si>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</si>
  <si>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</si>
  <si>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</si>
  <si>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</si>
  <si>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</si>
  <si>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</si>
  <si>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</si>
  <si>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</si>
  <si>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</si>
  <si>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</si>
  <si>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</si>
  <si>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</si>
  <si>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</si>
  <si>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</si>
  <si>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</si>
  <si>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</si>
  <si>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</si>
  <si>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</si>
  <si>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</si>
  <si>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</si>
  <si>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</si>
  <si>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</si>
  <si>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</si>
  <si>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</si>
  <si>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</si>
  <si>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</si>
  <si>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</si>
  <si>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</si>
  <si>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</si>
  <si>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</si>
  <si>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</si>
  <si>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</si>
  <si>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</si>
  <si>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</si>
  <si>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</si>
  <si>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</si>
  <si>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</si>
  <si>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</si>
  <si>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</si>
  <si>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</si>
  <si>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</si>
  <si>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</si>
  <si>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</si>
  <si>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</si>
  <si>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</si>
  <si>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</si>
  <si>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</si>
  <si>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</si>
  <si>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</si>
  <si>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</si>
  <si>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</si>
  <si>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</si>
  <si>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</si>
  <si>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</si>
  <si>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</si>
  <si>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</si>
  <si>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</si>
  <si>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</si>
  <si>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</si>
  <si>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</si>
  <si>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</si>
  <si>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</si>
  <si>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</si>
  <si>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</si>
  <si>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</si>
  <si>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</si>
  <si>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</si>
  <si>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</si>
  <si>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</si>
  <si>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</si>
  <si>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</si>
  <si>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</si>
  <si>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</si>
  <si>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</si>
  <si>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</si>
  <si>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</si>
  <si>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</si>
  <si>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</si>
  <si>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</si>
  <si>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</si>
  <si>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</si>
  <si>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</si>
  <si>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</si>
  <si>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</si>
  <si>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</si>
  <si>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</si>
  <si>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</si>
  <si>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</si>
  <si>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</si>
  <si>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</si>
  <si>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</si>
  <si>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</si>
  <si>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</si>
  <si>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</si>
  <si>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</si>
  <si>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</si>
  <si>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</si>
  <si>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</si>
  <si>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</si>
  <si>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</si>
  <si>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</si>
  <si>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</si>
  <si>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</si>
  <si>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</si>
  <si>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</si>
  <si>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</si>
  <si>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</si>
  <si>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</si>
  <si>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</si>
  <si>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</si>
  <si>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</si>
  <si>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</si>
  <si>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</si>
  <si>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</si>
  <si>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</si>
  <si>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</si>
  <si>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</si>
  <si>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</si>
  <si>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</si>
  <si>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</si>
  <si>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</si>
  <si>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</si>
  <si>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</si>
  <si>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</si>
  <si>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</si>
  <si>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</si>
  <si>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</si>
  <si>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</si>
  <si>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</si>
  <si>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</si>
  <si>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</si>
  <si>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</si>
  <si>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</si>
  <si>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</si>
  <si>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</si>
  <si>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</si>
  <si>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</si>
  <si>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</si>
  <si>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</si>
  <si>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</si>
  <si>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</si>
  <si>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</si>
  <si>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</si>
  <si>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</si>
  <si>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</si>
  <si>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</si>
  <si>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</si>
  <si>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</si>
  <si>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</si>
  <si>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</si>
  <si>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</si>
  <si>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</si>
  <si>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</si>
  <si>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</si>
  <si>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</si>
  <si>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</si>
  <si>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</si>
  <si>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</si>
  <si>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</si>
  <si>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</si>
  <si>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</si>
  <si>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</si>
  <si>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</si>
  <si>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</si>
  <si>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</si>
  <si>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</si>
  <si>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</si>
  <si>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</si>
  <si>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</si>
  <si>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</si>
  <si>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</si>
  <si>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</si>
  <si>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</si>
  <si>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</si>
  <si>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</si>
  <si>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</si>
  <si>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</si>
  <si>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</si>
  <si>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</si>
  <si>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</si>
  <si>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</si>
  <si>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</si>
  <si>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</si>
  <si>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</si>
  <si>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</si>
  <si>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</si>
  <si>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</si>
  <si>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</si>
  <si>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</si>
  <si>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</si>
  <si>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</si>
  <si>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</si>
  <si>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</si>
  <si>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</si>
  <si>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</si>
  <si>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</si>
  <si>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</si>
  <si>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</si>
  <si>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</si>
  <si>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</si>
  <si>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</si>
  <si>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</si>
  <si>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</si>
  <si>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</si>
  <si>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</si>
  <si>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</si>
  <si>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</si>
  <si>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</si>
  <si>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</si>
  <si>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</si>
  <si>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</si>
  <si>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</si>
  <si>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</si>
  <si>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</si>
  <si>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</si>
  <si>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</si>
  <si>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</si>
  <si>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</si>
  <si>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</si>
  <si>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</si>
  <si>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</si>
  <si>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</si>
  <si>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</si>
  <si>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</si>
  <si>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</si>
  <si>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</si>
  <si>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</si>
  <si>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</si>
  <si>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</si>
  <si>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</si>
  <si>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</si>
  <si>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</si>
  <si>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</si>
  <si>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</si>
  <si>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</si>
  <si>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</si>
  <si>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</si>
  <si>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</si>
  <si>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</si>
  <si>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</si>
  <si>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</si>
  <si>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</si>
  <si>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</si>
  <si>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</si>
  <si>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</si>
  <si>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</si>
  <si>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</si>
  <si>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</si>
  <si>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</si>
  <si>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</si>
  <si>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</si>
  <si>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</si>
  <si>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</si>
  <si>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</si>
  <si>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</si>
  <si>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</si>
  <si>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</si>
  <si>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</si>
  <si>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</si>
  <si>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</si>
  <si>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</si>
  <si>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</si>
  <si>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</si>
  <si>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</si>
  <si>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</si>
  <si>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</si>
  <si>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</si>
  <si>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</si>
  <si>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</si>
  <si>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</si>
  <si>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</si>
  <si>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</si>
  <si>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</si>
  <si>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</si>
  <si>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</si>
  <si>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</si>
  <si>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</si>
  <si>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</si>
  <si>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</si>
  <si>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</si>
  <si>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</si>
  <si>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</si>
  <si>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</si>
  <si>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</si>
  <si>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</si>
  <si>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</si>
  <si>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</si>
  <si>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</si>
  <si>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</si>
  <si>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</si>
  <si>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</si>
  <si>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</si>
  <si>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</si>
  <si>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</si>
  <si>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</si>
  <si>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</si>
  <si>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</si>
  <si>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</si>
  <si>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</si>
  <si>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</si>
  <si>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</si>
  <si>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</si>
  <si>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</si>
  <si>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</si>
  <si>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</si>
  <si>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</si>
  <si>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</si>
  <si>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</si>
  <si>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</si>
  <si>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</si>
  <si>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</si>
  <si>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</si>
  <si>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</si>
  <si>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</si>
  <si>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</si>
  <si>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</si>
  <si>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</si>
  <si>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</si>
  <si>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</si>
  <si>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</si>
  <si>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</si>
  <si>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</si>
  <si>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</si>
  <si>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</si>
  <si>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</si>
  <si>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</si>
  <si>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</si>
  <si>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</si>
  <si>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</si>
  <si>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</si>
  <si>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</si>
  <si>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</si>
  <si>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</si>
  <si>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</si>
  <si>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</si>
  <si>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</si>
  <si>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</si>
  <si>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</si>
  <si>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</si>
  <si>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</si>
  <si>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</si>
  <si>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</si>
  <si>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</si>
  <si>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</si>
  <si>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</si>
  <si>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</si>
  <si>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</si>
  <si>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</si>
  <si>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</si>
  <si>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</si>
  <si>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</si>
  <si>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</si>
  <si>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</si>
  <si>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</si>
  <si>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</si>
  <si>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</si>
  <si>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</si>
  <si>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</si>
  <si>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</si>
  <si>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</si>
  <si>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</si>
  <si>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</si>
  <si>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</si>
  <si>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</si>
  <si>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</si>
  <si>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</si>
  <si>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</si>
  <si>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</si>
  <si>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</si>
  <si>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</si>
  <si>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</si>
  <si>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</si>
  <si>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</si>
  <si>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</si>
  <si>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</si>
  <si>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</si>
  <si>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</si>
  <si>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</si>
  <si>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</si>
  <si>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</si>
  <si>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</si>
  <si>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</si>
  <si>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</si>
  <si>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</si>
  <si>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</si>
  <si>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</si>
  <si>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</si>
  <si>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</si>
  <si>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</si>
  <si>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</si>
  <si>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</si>
  <si>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</si>
  <si>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</si>
  <si>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</si>
  <si>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</si>
  <si>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</si>
  <si>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</si>
  <si>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</si>
  <si>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</si>
  <si>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</si>
  <si>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</si>
  <si>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</si>
  <si>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</si>
  <si>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</si>
  <si>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</si>
  <si>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</si>
  <si>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</si>
  <si>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</si>
  <si>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</si>
  <si>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</si>
  <si>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</si>
  <si>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</si>
  <si>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</si>
  <si>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</si>
  <si>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</si>
  <si>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</si>
  <si>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</si>
  <si>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</si>
  <si>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</si>
  <si>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</si>
  <si>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</si>
  <si>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</si>
  <si>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</si>
  <si>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</si>
  <si>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</si>
  <si>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</si>
  <si>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</si>
  <si>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</si>
  <si>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</si>
  <si>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</si>
  <si>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</si>
  <si>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</si>
  <si>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</si>
  <si>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</si>
  <si>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</si>
  <si>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</si>
  <si>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</si>
  <si>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</si>
  <si>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</si>
  <si>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</si>
  <si>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</si>
  <si>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</si>
  <si>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</si>
  <si>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</si>
  <si>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</si>
  <si>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</si>
  <si>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</si>
  <si>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</si>
  <si>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</si>
  <si>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</si>
  <si>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</si>
  <si>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</si>
  <si>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</si>
  <si>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</si>
  <si>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</si>
  <si>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</si>
  <si>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</si>
  <si>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</si>
  <si>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</si>
  <si>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</si>
  <si>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</si>
  <si>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</si>
  <si>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</si>
  <si>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</si>
  <si>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</si>
  <si>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</si>
  <si>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</si>
  <si>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</si>
  <si>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</si>
  <si>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</si>
  <si>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</si>
  <si>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</si>
  <si>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</si>
  <si>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</si>
  <si>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</si>
  <si>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</si>
  <si>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</si>
  <si>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</si>
  <si>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</si>
  <si>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</si>
  <si>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</si>
  <si>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</si>
  <si>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</si>
  <si>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</si>
  <si>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</si>
  <si>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</si>
  <si>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</si>
  <si>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</si>
  <si>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</si>
  <si>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</si>
  <si>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</si>
  <si>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</si>
  <si>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</si>
  <si>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</si>
  <si>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</si>
  <si>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</si>
  <si>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</si>
  <si>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</si>
  <si>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</si>
  <si>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</si>
  <si>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</si>
  <si>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</si>
  <si>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</si>
  <si>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</si>
  <si>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</si>
  <si>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</si>
  <si>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</si>
  <si>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</si>
  <si>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</si>
  <si>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</si>
  <si>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</si>
  <si>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</si>
  <si>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</si>
  <si>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</si>
  <si>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</si>
  <si>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</si>
  <si>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</si>
  <si>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</si>
  <si>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</si>
  <si>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</si>
  <si>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</si>
  <si>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</si>
  <si>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</si>
  <si>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</si>
  <si>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</si>
  <si>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</si>
  <si>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</si>
  <si>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</si>
  <si>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</si>
  <si>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</si>
  <si>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</si>
  <si>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</si>
  <si>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</si>
  <si>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</si>
  <si>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</si>
  <si>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</si>
  <si>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</si>
  <si>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</si>
  <si>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</si>
  <si>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</si>
  <si>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</si>
  <si>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</si>
  <si>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</si>
  <si>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</si>
  <si>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</si>
  <si>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</si>
  <si>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</si>
  <si>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</si>
  <si>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</si>
  <si>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</si>
  <si>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</si>
  <si>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</si>
  <si>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</si>
  <si>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</si>
  <si>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</si>
  <si>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</si>
  <si>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</si>
  <si>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</si>
  <si>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</si>
  <si>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</si>
  <si>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</si>
  <si>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</si>
  <si>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</si>
  <si>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</si>
  <si>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</si>
  <si>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</si>
  <si>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</si>
  <si>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</si>
  <si>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</si>
  <si>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</si>
  <si>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</si>
  <si>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</si>
  <si>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</si>
  <si>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</si>
  <si>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</si>
  <si>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</si>
  <si>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</si>
  <si>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</si>
  <si>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</si>
  <si>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</si>
  <si>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</si>
  <si>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</si>
  <si>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</si>
  <si>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</si>
  <si>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</si>
  <si>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</si>
  <si>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</si>
  <si>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</si>
  <si>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</si>
  <si>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</si>
  <si>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</si>
  <si>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</si>
  <si>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</si>
  <si>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</si>
  <si>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</si>
  <si>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</si>
  <si>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</si>
  <si>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</si>
  <si>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</si>
  <si>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</si>
  <si>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</si>
  <si>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</si>
  <si>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</si>
  <si>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</si>
  <si>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</si>
  <si>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</si>
  <si>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</si>
  <si>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</si>
  <si>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</si>
  <si>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</si>
  <si>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</si>
  <si>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</si>
  <si>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</si>
  <si>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</si>
  <si>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</si>
  <si>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</si>
  <si>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</si>
  <si>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</si>
  <si>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</si>
  <si>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</si>
  <si>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</si>
  <si>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</si>
  <si>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</si>
  <si>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</si>
  <si>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</si>
  <si>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</si>
  <si>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</si>
  <si>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</si>
  <si>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</si>
  <si>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</si>
  <si>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</si>
  <si>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</si>
  <si>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</si>
  <si>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</si>
  <si>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</si>
  <si>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</si>
  <si>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</si>
  <si>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</si>
  <si>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</si>
  <si>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</si>
  <si>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</si>
  <si>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</si>
  <si>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</si>
  <si>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</si>
  <si>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</si>
  <si>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</si>
  <si>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</si>
  <si>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</si>
  <si>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</si>
  <si>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</si>
  <si>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</si>
  <si>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</si>
  <si>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</si>
  <si>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</si>
  <si>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</si>
  <si>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</si>
  <si>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</si>
  <si>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</si>
  <si>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</si>
  <si>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</si>
  <si>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</si>
  <si>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</si>
  <si>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</si>
  <si>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</si>
  <si>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</si>
  <si>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</si>
  <si>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</si>
  <si>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</si>
  <si>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</si>
  <si>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</si>
  <si>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</si>
  <si>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</si>
  <si>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</si>
  <si>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</si>
  <si>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</si>
  <si>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</si>
  <si>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</si>
  <si>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</si>
  <si>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</si>
  <si>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</si>
  <si>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</si>
  <si>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</si>
  <si>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</si>
  <si>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</si>
  <si>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</si>
  <si>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</si>
  <si>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</si>
  <si>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</si>
  <si>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</si>
  <si>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</si>
  <si>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</si>
  <si>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</si>
  <si>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</si>
  <si>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</si>
  <si>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</si>
  <si>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</si>
  <si>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</si>
  <si>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</si>
  <si>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</si>
  <si>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</si>
  <si>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</si>
  <si>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</si>
  <si>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</si>
  <si>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</si>
  <si>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</si>
  <si>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</si>
  <si>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</si>
  <si>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</si>
  <si>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</si>
  <si>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</si>
  <si>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</si>
  <si>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</si>
  <si>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</si>
  <si>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</si>
  <si>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</si>
  <si>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</si>
  <si>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</si>
  <si>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</si>
  <si>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</si>
  <si>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</si>
  <si>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</si>
  <si>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</si>
  <si>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</si>
  <si>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</si>
  <si>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</si>
  <si>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</si>
  <si>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</si>
  <si>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</si>
  <si>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</si>
  <si>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</si>
  <si>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</si>
  <si>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</si>
  <si>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</si>
  <si>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</si>
  <si>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</si>
  <si>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</si>
  <si>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</si>
  <si>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</si>
  <si>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</si>
  <si>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</si>
  <si>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</si>
  <si>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</si>
  <si>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</si>
  <si>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</si>
  <si>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</si>
  <si>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</si>
  <si>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</si>
  <si>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</si>
  <si>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</si>
  <si>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</si>
  <si>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</si>
  <si>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</si>
  <si>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</si>
  <si>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</si>
  <si>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</si>
  <si>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</si>
  <si>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</si>
  <si>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</si>
  <si>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</si>
  <si>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</si>
  <si>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</si>
  <si>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</si>
  <si>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</si>
  <si>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</si>
  <si>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</si>
  <si>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</si>
  <si>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</si>
  <si>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</si>
  <si>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</si>
  <si>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</si>
  <si>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</si>
  <si>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</si>
  <si>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</si>
  <si>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</si>
  <si>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</si>
  <si>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</si>
  <si>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</si>
  <si>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</si>
  <si>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</si>
  <si>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</si>
  <si>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</si>
  <si>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</si>
  <si>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</si>
  <si>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</si>
  <si>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</si>
  <si>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</si>
  <si>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</si>
  <si>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</si>
  <si>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</si>
  <si>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</si>
  <si>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</si>
  <si>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</si>
  <si>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</si>
  <si>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</si>
  <si>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</si>
  <si>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</si>
  <si>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</si>
  <si>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</si>
  <si>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</si>
  <si>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</si>
  <si>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</si>
  <si>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</si>
  <si>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</si>
  <si>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</si>
  <si>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</si>
  <si>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</si>
  <si>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</si>
  <si>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</si>
  <si>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</si>
  <si>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</si>
  <si>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</si>
  <si>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</si>
  <si>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</si>
  <si>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</si>
  <si>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</si>
  <si>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</si>
  <si>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</si>
  <si>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</si>
  <si>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</si>
  <si>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</si>
  <si>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</si>
  <si>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</si>
  <si>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</si>
  <si>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</si>
  <si>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</si>
  <si>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</si>
  <si>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</si>
  <si>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</si>
  <si>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</si>
  <si>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</si>
  <si>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</si>
  <si>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</si>
  <si>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</si>
  <si>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</si>
  <si>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</si>
  <si>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</si>
  <si>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</si>
  <si>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</si>
  <si>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</si>
  <si>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</si>
  <si>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</si>
  <si>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</si>
  <si>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</si>
  <si>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</si>
  <si>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</si>
  <si>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</si>
  <si>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</si>
  <si>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</si>
  <si>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</si>
  <si>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</si>
  <si>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</si>
  <si>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</si>
  <si>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</si>
  <si>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</si>
  <si>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</si>
  <si>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</si>
  <si>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</si>
  <si>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</si>
  <si>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</si>
  <si>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</si>
  <si>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</si>
  <si>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</si>
  <si>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</si>
  <si>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</si>
  <si>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</si>
  <si>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</si>
  <si>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</si>
  <si>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</si>
  <si>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</si>
  <si>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</si>
  <si>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</si>
  <si>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</si>
  <si>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</si>
  <si>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</si>
  <si>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</si>
  <si>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</si>
  <si>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</si>
  <si>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</si>
  <si>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</si>
  <si>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</si>
  <si>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</si>
  <si>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</si>
  <si>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</si>
  <si>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</si>
  <si>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</si>
  <si>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</si>
  <si>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</si>
  <si>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</si>
  <si>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</si>
  <si>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</si>
  <si>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</si>
  <si>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</si>
  <si>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</si>
  <si>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</si>
  <si>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</si>
  <si>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</si>
  <si>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</si>
  <si>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</si>
  <si>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</si>
  <si>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</si>
  <si>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</si>
  <si>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</si>
  <si>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</si>
  <si>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</si>
  <si>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</si>
  <si>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</si>
  <si>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</si>
  <si>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</si>
  <si>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</si>
  <si>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</si>
  <si>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</si>
  <si>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</si>
  <si>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</si>
  <si>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</si>
  <si>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</si>
  <si>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</si>
  <si>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</si>
  <si>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</si>
  <si>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</si>
  <si>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</si>
  <si>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</si>
  <si>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</si>
  <si>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</si>
  <si>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</si>
  <si>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</si>
  <si>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</si>
  <si>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</si>
  <si>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</si>
  <si>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</si>
  <si>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</si>
  <si>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</si>
  <si>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</si>
  <si>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</si>
  <si>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</si>
  <si>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</si>
  <si>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</si>
  <si>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</si>
  <si>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</si>
  <si>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</si>
  <si>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</si>
  <si>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</si>
  <si>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</si>
  <si>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</si>
  <si>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</si>
  <si>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</si>
  <si>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</si>
  <si>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</si>
  <si>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</si>
  <si>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</si>
  <si>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</si>
  <si>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</si>
  <si>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</si>
  <si>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</si>
  <si>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</si>
  <si>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</si>
  <si>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</si>
  <si>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</si>
  <si>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</si>
  <si>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</si>
  <si>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</si>
  <si>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</si>
  <si>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</si>
  <si>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</si>
  <si>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</si>
  <si>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</si>
  <si>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</si>
  <si>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</si>
  <si>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</si>
  <si>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</si>
  <si>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</si>
  <si>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</si>
  <si>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</si>
  <si>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</si>
  <si>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</si>
  <si>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</si>
  <si>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</si>
  <si>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</si>
  <si>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</si>
  <si>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</si>
  <si>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</si>
  <si>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</si>
  <si>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</si>
  <si>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</si>
  <si>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</si>
  <si>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</si>
  <si>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</si>
  <si>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</si>
  <si>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</si>
  <si>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</si>
  <si>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</si>
  <si>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</si>
  <si>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</si>
  <si>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</si>
  <si>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</si>
  <si>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</si>
  <si>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</si>
  <si>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</si>
  <si>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</si>
  <si>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</si>
  <si>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</si>
  <si>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</si>
  <si>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</si>
  <si>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</si>
  <si>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</si>
  <si>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</si>
  <si>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</si>
  <si>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</si>
  <si>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</si>
  <si>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</si>
  <si>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</si>
  <si>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</si>
  <si>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</si>
  <si>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</si>
  <si>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</si>
  <si>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</si>
  <si>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</si>
  <si>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</si>
  <si>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</si>
  <si>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</si>
  <si>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</si>
  <si>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</si>
  <si>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</si>
  <si>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</si>
  <si>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</si>
  <si>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</si>
  <si>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</si>
  <si>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</si>
  <si>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</si>
  <si>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</si>
  <si>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</si>
  <si>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</si>
  <si>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</si>
  <si>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</si>
  <si>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</si>
  <si>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</si>
  <si>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</si>
  <si>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</si>
  <si>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</si>
  <si>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</si>
  <si>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</si>
  <si>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</si>
  <si>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</si>
  <si>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</si>
  <si>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</si>
  <si>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</si>
  <si>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</si>
  <si>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</si>
  <si>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</si>
  <si>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</si>
  <si>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</si>
  <si>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</si>
  <si>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</si>
  <si>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</si>
  <si>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</si>
  <si>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</si>
  <si>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</si>
  <si>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</si>
  <si>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</si>
  <si>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</si>
  <si>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</si>
  <si>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</si>
  <si>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</si>
  <si>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</si>
  <si>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</si>
  <si>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</si>
  <si>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</si>
  <si>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</si>
  <si>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</si>
  <si>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</si>
  <si>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</si>
  <si>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</si>
  <si>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</si>
  <si>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</si>
  <si>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</si>
  <si>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</si>
  <si>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</si>
  <si>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</si>
  <si>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</si>
  <si>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</si>
  <si>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</si>
  <si>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</si>
  <si>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</si>
  <si>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</si>
  <si>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</si>
  <si>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</si>
  <si>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</si>
  <si>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</si>
  <si>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</si>
  <si>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</si>
  <si>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</si>
  <si>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</si>
  <si>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</si>
  <si>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</si>
  <si>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</si>
  <si>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</si>
  <si>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</si>
  <si>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</si>
  <si>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</si>
  <si>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</si>
  <si>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</si>
  <si>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</si>
  <si>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</si>
  <si>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</si>
  <si>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</si>
  <si>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</si>
  <si>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</si>
  <si>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</si>
  <si>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</si>
  <si>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</si>
  <si>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</si>
  <si>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</si>
  <si>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</si>
  <si>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</si>
  <si>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</si>
  <si>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</si>
  <si>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</si>
  <si>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</si>
  <si>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</si>
  <si>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</si>
  <si>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</si>
  <si>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</si>
  <si>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</si>
  <si>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</si>
  <si>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</si>
  <si>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</si>
  <si>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</si>
  <si>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</si>
  <si>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</si>
  <si>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</si>
  <si>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</si>
  <si>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</si>
  <si>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</si>
  <si>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</si>
  <si>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</si>
  <si>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</si>
  <si>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</si>
  <si>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</si>
  <si>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</si>
  <si>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</si>
  <si>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</si>
  <si>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</si>
  <si>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</si>
  <si>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</si>
  <si>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</si>
  <si>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</si>
  <si>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</si>
  <si>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</si>
  <si>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</si>
  <si>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</si>
  <si>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</si>
  <si>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</si>
  <si>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</si>
  <si>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</si>
  <si>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</si>
  <si>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</si>
  <si>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</si>
  <si>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</si>
  <si>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</si>
  <si>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</si>
  <si>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</si>
  <si>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</si>
  <si>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</si>
  <si>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</si>
  <si>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</si>
  <si>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</si>
  <si>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</si>
  <si>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</si>
  <si>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</si>
  <si>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</si>
  <si>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</si>
  <si>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</si>
  <si>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</si>
  <si>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</si>
  <si>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</si>
  <si>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</si>
  <si>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</si>
  <si>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</si>
  <si>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</si>
  <si>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</si>
  <si>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</si>
  <si>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</si>
  <si>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</si>
  <si>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</si>
  <si>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</si>
  <si>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</si>
  <si>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</si>
  <si>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</si>
  <si>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</si>
  <si>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</si>
  <si>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</si>
  <si>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</si>
  <si>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</si>
  <si>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</si>
  <si>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</si>
  <si>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</si>
  <si>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</si>
  <si>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</si>
  <si>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</si>
  <si>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</si>
  <si>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</si>
  <si>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</si>
  <si>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</si>
  <si>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</si>
  <si>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</si>
  <si>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</si>
  <si>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</si>
  <si>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</si>
  <si>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</si>
  <si>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</si>
  <si>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</si>
  <si>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</si>
  <si>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</si>
  <si>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</si>
  <si>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</si>
  <si>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</si>
  <si>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</si>
  <si>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</si>
  <si>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</si>
  <si>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</si>
  <si>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</si>
  <si>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</si>
  <si>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</si>
  <si>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</si>
  <si>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</si>
  <si>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</si>
  <si>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</si>
  <si>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</si>
  <si>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</si>
  <si>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</si>
  <si>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</si>
  <si>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</si>
  <si>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</si>
  <si>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</si>
  <si>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</si>
  <si>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</si>
  <si>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</si>
  <si>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</si>
  <si>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</si>
  <si>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</si>
  <si>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</si>
  <si>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</si>
  <si>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</si>
  <si>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</si>
  <si>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</si>
  <si>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</si>
  <si>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</si>
  <si>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</si>
  <si>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</si>
  <si>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</si>
  <si>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</si>
  <si>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</si>
  <si>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</si>
  <si>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</si>
  <si>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</si>
  <si>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</si>
  <si>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</si>
  <si>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</si>
  <si>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</si>
  <si>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</si>
  <si>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</si>
  <si>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</si>
  <si>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</si>
  <si>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</si>
  <si>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</si>
  <si>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</si>
  <si>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</si>
  <si>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</si>
  <si>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</si>
  <si>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</si>
  <si>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</si>
  <si>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</si>
  <si>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</si>
  <si>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</si>
  <si>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</si>
  <si>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</si>
  <si>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</si>
  <si>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</si>
  <si>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</si>
  <si>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</si>
  <si>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</si>
  <si>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</si>
  <si>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</si>
  <si>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</si>
  <si>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</si>
  <si>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</si>
  <si>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</si>
  <si>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</si>
  <si>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</si>
  <si>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</si>
  <si>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</si>
  <si>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</si>
  <si>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</si>
  <si>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</si>
  <si>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</si>
  <si>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</si>
  <si>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</si>
  <si>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</si>
  <si>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</si>
  <si>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</si>
  <si>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</si>
  <si>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</si>
  <si>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</si>
  <si>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</si>
  <si>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</si>
  <si>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</si>
  <si>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</si>
  <si>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</si>
  <si>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</si>
  <si>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</si>
  <si>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</si>
  <si>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</si>
  <si>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</si>
  <si>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</si>
  <si>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</si>
  <si>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</si>
  <si>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</si>
  <si>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</si>
  <si>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</si>
  <si>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</si>
  <si>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</si>
  <si>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</si>
  <si>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</si>
  <si>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</si>
  <si>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</si>
  <si>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</si>
  <si>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</si>
  <si>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</si>
  <si>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</si>
  <si>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</si>
  <si>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</si>
  <si>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</si>
  <si>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</si>
  <si>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</si>
  <si>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</si>
  <si>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</si>
  <si>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</si>
  <si>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</si>
  <si>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</si>
  <si>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</si>
  <si>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</si>
  <si>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</si>
  <si>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</si>
  <si>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</si>
  <si>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</si>
  <si>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</si>
  <si>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</si>
  <si>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</si>
  <si>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</si>
  <si>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</si>
  <si>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</si>
  <si>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</si>
  <si>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</si>
  <si>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</si>
  <si>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</si>
  <si>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</si>
  <si>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</si>
  <si>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</si>
  <si>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</si>
  <si>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</si>
  <si>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</si>
  <si>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</si>
  <si>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</si>
  <si>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</si>
  <si>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</si>
  <si>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</si>
  <si>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</si>
  <si>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</si>
  <si>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</si>
  <si>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</si>
  <si>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</si>
  <si>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</si>
  <si>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</si>
  <si>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</si>
  <si>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</si>
  <si>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</si>
  <si>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</si>
  <si>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</si>
  <si>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</si>
  <si>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</si>
  <si>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</si>
  <si>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</si>
  <si>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</si>
  <si>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</si>
  <si>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</si>
  <si>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</si>
  <si>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</si>
  <si>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</si>
  <si>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</si>
  <si>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</si>
  <si>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</si>
  <si>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</si>
  <si>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</si>
  <si>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</si>
  <si>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</si>
  <si>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</si>
  <si>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</si>
  <si>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</si>
  <si>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</si>
  <si>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</si>
  <si>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</si>
  <si>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</si>
  <si>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</si>
  <si>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</si>
  <si>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</si>
  <si>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</si>
  <si>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</si>
  <si>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</si>
  <si>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</si>
  <si>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</si>
  <si>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</si>
  <si>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</si>
  <si>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</si>
  <si>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</si>
  <si>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</si>
  <si>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</si>
  <si>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</si>
  <si>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</si>
  <si>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</si>
  <si>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</si>
  <si>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</si>
  <si>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</si>
  <si>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</si>
  <si>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</si>
  <si>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</si>
  <si>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</si>
  <si>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</si>
  <si>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</si>
  <si>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</si>
  <si>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</si>
  <si>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</si>
  <si>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</si>
  <si>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</si>
  <si>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</si>
  <si>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</si>
  <si>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</si>
  <si>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</si>
  <si>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</si>
  <si>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</si>
  <si>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</si>
  <si>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</si>
  <si>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</si>
  <si>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</si>
  <si>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</si>
  <si>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</si>
  <si>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</si>
  <si>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</si>
  <si>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</si>
  <si>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</si>
  <si>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</si>
  <si>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</si>
  <si>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</si>
  <si>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</si>
  <si>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</si>
  <si>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</si>
  <si>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</si>
  <si>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</si>
  <si>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</si>
  <si>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</si>
  <si>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</si>
  <si>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</si>
  <si>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</si>
  <si>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</si>
  <si>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</si>
  <si>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</si>
  <si>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</si>
  <si>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</si>
  <si>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</si>
  <si>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</si>
  <si>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</si>
  <si>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</si>
  <si>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</si>
  <si>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</si>
  <si>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</si>
  <si>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</si>
  <si>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</si>
  <si>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</si>
  <si>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</si>
  <si>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</si>
  <si>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</si>
  <si>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</si>
  <si>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</si>
  <si>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</si>
  <si>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</si>
  <si>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</si>
  <si>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</si>
  <si>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</si>
  <si>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</si>
  <si>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</si>
  <si>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</si>
  <si>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</si>
  <si>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</si>
  <si>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</si>
  <si>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</si>
  <si>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</si>
  <si>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</si>
  <si>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</si>
  <si>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</si>
  <si>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</si>
  <si>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</si>
  <si>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</si>
  <si>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</si>
  <si>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</si>
  <si>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</si>
  <si>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</si>
  <si>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</si>
  <si>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</si>
  <si>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</si>
  <si>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</si>
  <si>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</si>
  <si>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</si>
  <si>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</si>
  <si>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</si>
  <si>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</si>
  <si>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</si>
  <si>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</si>
  <si>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</si>
  <si>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</si>
  <si>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</si>
  <si>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</si>
  <si>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</si>
  <si>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</si>
  <si>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</si>
  <si>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</si>
  <si>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</si>
  <si>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</si>
  <si>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</si>
  <si>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</si>
  <si>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</si>
  <si>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</si>
  <si>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</si>
  <si>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</si>
  <si>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</si>
  <si>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</si>
  <si>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</si>
  <si>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</si>
  <si>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</si>
  <si>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</si>
  <si>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</si>
  <si>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</si>
  <si>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</si>
  <si>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</si>
  <si>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</si>
  <si>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</si>
  <si>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</si>
  <si>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</si>
  <si>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</si>
  <si>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</si>
  <si>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</si>
  <si>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</si>
  <si>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</si>
  <si>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</si>
  <si>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</si>
  <si>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</si>
  <si>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</si>
  <si>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</si>
  <si>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</si>
  <si>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</si>
  <si>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</si>
  <si>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</si>
  <si>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</si>
  <si>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</si>
  <si>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</si>
  <si>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</si>
  <si>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</si>
  <si>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</si>
  <si>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</si>
  <si>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</si>
  <si>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</si>
  <si>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</si>
  <si>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</si>
  <si>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</si>
  <si>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</si>
  <si>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</si>
  <si>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</si>
  <si>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</si>
  <si>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</si>
  <si>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</si>
  <si>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</si>
  <si>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</si>
  <si>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</si>
  <si>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</si>
  <si>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</si>
  <si>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</si>
  <si>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</si>
  <si>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</si>
  <si>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</si>
  <si>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</si>
  <si>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</si>
  <si>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</si>
  <si>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</si>
  <si>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</si>
  <si>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</si>
  <si>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</si>
  <si>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</si>
  <si>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</si>
  <si>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</si>
  <si>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</si>
  <si>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</si>
  <si>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</si>
  <si>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</si>
  <si>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</si>
  <si>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</si>
  <si>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</si>
  <si>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</si>
  <si>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</si>
  <si>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</si>
  <si>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</si>
  <si>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</si>
  <si>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</si>
  <si>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</si>
  <si>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</si>
  <si>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</si>
  <si>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</si>
  <si>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</si>
  <si>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</si>
  <si>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</si>
  <si>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</si>
  <si>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</si>
  <si>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</si>
  <si>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</si>
  <si>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</si>
  <si>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</si>
  <si>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</si>
  <si>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</si>
  <si>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</si>
  <si>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</si>
  <si>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</si>
  <si>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</si>
  <si>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</si>
  <si>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</si>
  <si>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</si>
  <si>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</si>
  <si>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</si>
  <si>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</si>
  <si>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</si>
  <si>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</si>
  <si>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</si>
  <si>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</si>
  <si>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</si>
  <si>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</si>
  <si>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</si>
  <si>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</si>
  <si>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</si>
  <si>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</si>
  <si>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</si>
  <si>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</si>
  <si>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</si>
  <si>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</si>
  <si>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</si>
  <si>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</si>
  <si>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</si>
  <si>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</si>
  <si>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</si>
  <si>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</si>
  <si>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</si>
  <si>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</si>
  <si>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</si>
  <si>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</si>
  <si>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</si>
  <si>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</si>
  <si>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</si>
  <si>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</si>
  <si>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</si>
  <si>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</si>
  <si>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</si>
  <si>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</si>
  <si>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</si>
  <si>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</si>
  <si>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</si>
  <si>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</si>
  <si>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</si>
  <si>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</si>
  <si>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</si>
  <si>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</si>
  <si>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</si>
  <si>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</si>
  <si>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</si>
  <si>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</si>
  <si>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</si>
  <si>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</si>
  <si>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</si>
  <si>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</si>
  <si>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</si>
  <si>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</si>
  <si>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</si>
  <si>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</si>
  <si>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</si>
  <si>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</si>
  <si>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</si>
  <si>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</si>
  <si>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</si>
  <si>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</si>
  <si>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</si>
  <si>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</si>
  <si>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</si>
  <si>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</si>
  <si>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</si>
  <si>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</si>
  <si>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</si>
  <si>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</si>
  <si>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</si>
  <si>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</si>
  <si>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</si>
  <si>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</si>
  <si>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</si>
  <si>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</si>
  <si>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</si>
  <si>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</si>
  <si>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</si>
  <si>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</si>
  <si>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</si>
  <si>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</si>
  <si>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</si>
  <si>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</si>
  <si>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</si>
  <si>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</si>
  <si>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</si>
  <si>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</si>
  <si>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</si>
  <si>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</si>
  <si>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</si>
  <si>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</si>
  <si>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</si>
  <si>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</si>
  <si>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</si>
  <si>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</si>
  <si>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</si>
  <si>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</si>
  <si>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</si>
  <si>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</si>
  <si>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</si>
  <si>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</si>
  <si>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</si>
  <si>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</si>
  <si>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</si>
  <si>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</si>
  <si>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</si>
  <si>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</si>
  <si>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</si>
  <si>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</si>
  <si>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</si>
  <si>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</si>
  <si>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</si>
  <si>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</si>
  <si>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</si>
  <si>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</si>
  <si>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</si>
  <si>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</si>
  <si>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</si>
  <si>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</si>
  <si>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</si>
  <si>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</si>
  <si>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</si>
  <si>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</si>
  <si>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</si>
  <si>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</si>
  <si>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</si>
  <si>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</si>
  <si>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</si>
  <si>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</si>
  <si>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</si>
  <si>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</si>
  <si>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</si>
  <si>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</si>
  <si>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</si>
  <si>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</si>
  <si>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</si>
  <si>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</si>
  <si>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</si>
  <si>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</si>
  <si>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</si>
  <si>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</si>
  <si>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</si>
  <si>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</si>
  <si>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</si>
  <si>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</si>
  <si>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</si>
  <si>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</si>
  <si>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</si>
  <si>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</si>
  <si>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</si>
  <si>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</si>
  <si>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</si>
  <si>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</si>
  <si>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</si>
  <si>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</si>
  <si>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</si>
  <si>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</si>
  <si>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</si>
  <si>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</si>
  <si>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</si>
  <si>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</si>
  <si>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</si>
  <si>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</si>
  <si>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</si>
  <si>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</si>
  <si>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</si>
  <si>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</si>
  <si>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</si>
  <si>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</si>
  <si>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</si>
  <si>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</si>
  <si>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</si>
  <si>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</si>
  <si>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</si>
  <si>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</si>
  <si>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</si>
  <si>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</si>
  <si>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</si>
  <si>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</si>
  <si>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</si>
  <si>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</si>
  <si>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</si>
  <si>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</si>
  <si>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</si>
  <si>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</si>
  <si>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</si>
  <si>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</si>
  <si>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</si>
  <si>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</si>
  <si>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</si>
  <si>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</si>
  <si>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</si>
  <si>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</si>
  <si>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</si>
  <si>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</si>
  <si>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</si>
  <si>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</si>
  <si>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</si>
  <si>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</si>
  <si>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</si>
  <si>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</si>
  <si>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</si>
  <si>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</si>
  <si>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</si>
  <si>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</si>
  <si>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</si>
  <si>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</si>
  <si>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</si>
  <si>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</si>
  <si>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</si>
  <si>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</si>
  <si>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</si>
  <si>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</si>
  <si>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</si>
  <si>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</si>
  <si>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</si>
  <si>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</si>
  <si>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</si>
  <si>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</si>
  <si>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</si>
  <si>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</si>
  <si>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</si>
  <si>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</si>
  <si>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</si>
  <si>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</si>
  <si>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</si>
  <si>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</si>
  <si>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</si>
  <si>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</si>
  <si>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</si>
  <si>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</si>
  <si>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</si>
  <si>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</si>
  <si>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</si>
  <si>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</si>
  <si>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</si>
  <si>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</si>
  <si>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</si>
  <si>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</si>
  <si>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</si>
  <si>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</si>
  <si>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</si>
  <si>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</si>
  <si>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</si>
  <si>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</si>
  <si>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</si>
  <si>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</si>
  <si>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</si>
  <si>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</si>
  <si>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</si>
  <si>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</si>
  <si>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</si>
  <si>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</si>
  <si>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</si>
  <si>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</si>
  <si>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</si>
  <si>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</si>
  <si>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</si>
  <si>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</si>
  <si>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</si>
  <si>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</si>
  <si>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</si>
  <si>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</si>
  <si>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</si>
  <si>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</si>
  <si>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</si>
  <si>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</si>
  <si>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</si>
  <si>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</si>
  <si>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</si>
  <si>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</si>
  <si>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</si>
  <si>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</si>
  <si>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</si>
  <si>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</si>
  <si>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</si>
  <si>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</si>
  <si>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</si>
  <si>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</si>
  <si>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</si>
  <si>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</si>
  <si>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</si>
  <si>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</si>
  <si>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</si>
  <si>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</si>
  <si>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</si>
  <si>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</si>
  <si>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</si>
  <si>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</si>
  <si>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</si>
  <si>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</si>
  <si>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</si>
  <si>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</si>
  <si>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</si>
  <si>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</si>
  <si>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</si>
  <si>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</si>
  <si>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</si>
  <si>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</si>
  <si>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</si>
  <si>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</si>
  <si>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</si>
  <si>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</si>
  <si>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</si>
  <si>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</si>
  <si>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</si>
  <si>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</si>
  <si>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</si>
  <si>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</si>
  <si>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</si>
  <si>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</si>
  <si>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</si>
  <si>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</si>
  <si>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</si>
  <si>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</si>
  <si>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</si>
  <si>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</si>
  <si>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</si>
  <si>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</si>
  <si>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</si>
  <si>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</si>
  <si>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</si>
  <si>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</si>
  <si>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</si>
  <si>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</si>
  <si>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</si>
  <si>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</si>
  <si>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</si>
  <si>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</si>
  <si>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</si>
  <si>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</si>
  <si>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</si>
  <si>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</si>
  <si>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</si>
  <si>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</si>
  <si>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</si>
  <si>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</si>
  <si>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</si>
  <si>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</si>
  <si>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</si>
  <si>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</si>
  <si>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</si>
  <si>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</si>
  <si>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</si>
  <si>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</si>
  <si>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</si>
  <si>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</si>
  <si>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</si>
  <si>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</si>
  <si>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</si>
  <si>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</si>
  <si>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</si>
  <si>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</si>
  <si>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</si>
  <si>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</si>
  <si>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</si>
  <si>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</si>
  <si>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</si>
  <si>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</si>
  <si>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</si>
  <si>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</si>
  <si>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</si>
  <si>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</si>
  <si>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</si>
  <si>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</si>
  <si>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</si>
  <si>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</si>
  <si>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</si>
  <si>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</si>
  <si>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</si>
  <si>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</si>
  <si>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</si>
  <si>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</si>
  <si>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</si>
  <si>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</si>
  <si>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</si>
  <si>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</si>
  <si>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</si>
  <si>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</si>
  <si>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</si>
  <si>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</si>
  <si>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</si>
  <si>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</si>
  <si>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</si>
  <si>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</si>
  <si>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</si>
  <si>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</si>
  <si>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</si>
  <si>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</si>
  <si>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</si>
  <si>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</si>
  <si>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</si>
  <si>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</si>
  <si>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</si>
  <si>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</si>
  <si>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</si>
  <si>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</si>
  <si>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</si>
  <si>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</si>
  <si>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</si>
  <si>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</si>
  <si>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</si>
  <si>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</si>
  <si>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</si>
  <si>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</si>
  <si>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</si>
  <si>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</si>
  <si>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</si>
  <si>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</si>
  <si>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</si>
  <si>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</si>
  <si>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</si>
  <si>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</si>
  <si>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</si>
  <si>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</si>
  <si>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</si>
  <si>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</si>
  <si>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</si>
  <si>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</si>
  <si>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</si>
  <si>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</si>
  <si>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</si>
  <si>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</si>
  <si>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</si>
  <si>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</si>
  <si>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</si>
  <si>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</si>
  <si>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</si>
  <si>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</si>
  <si>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</si>
  <si>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</si>
  <si>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</si>
  <si>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</si>
  <si>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</si>
  <si>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</si>
  <si>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</si>
  <si>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</si>
  <si>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</si>
  <si>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</si>
  <si>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</si>
  <si>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</si>
  <si>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</si>
  <si>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</si>
  <si>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</si>
  <si>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</si>
  <si>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</si>
  <si>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</si>
  <si>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</si>
  <si>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</si>
  <si>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</si>
  <si>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</si>
  <si>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</si>
  <si>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</si>
  <si>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</si>
  <si>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</si>
  <si>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</si>
  <si>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</si>
  <si>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</si>
  <si>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</si>
  <si>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</si>
  <si>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</si>
  <si>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</si>
  <si>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</si>
  <si>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</si>
  <si>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</si>
  <si>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</si>
  <si>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</si>
  <si>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</si>
  <si>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</si>
  <si>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</si>
  <si>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</si>
  <si>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</si>
  <si>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</si>
  <si>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</si>
  <si>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</si>
  <si>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</si>
  <si>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</si>
  <si>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</si>
  <si>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</si>
  <si>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</si>
  <si>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</si>
  <si>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</si>
  <si>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</si>
  <si>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</si>
  <si>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</si>
  <si>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</si>
  <si>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</si>
  <si>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</si>
  <si>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</si>
  <si>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</si>
  <si>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</si>
  <si>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</si>
  <si>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</si>
  <si>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</si>
  <si>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</si>
  <si>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</si>
  <si>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</si>
  <si>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</si>
  <si>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</si>
  <si>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</si>
  <si>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</si>
  <si>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</si>
  <si>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</si>
  <si>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</si>
  <si>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</si>
  <si>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</si>
  <si>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</si>
  <si>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</si>
  <si>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</si>
  <si>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</si>
  <si>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</si>
  <si>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</si>
  <si>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</si>
  <si>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</si>
  <si>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</si>
  <si>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</si>
  <si>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</si>
  <si>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</si>
  <si>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</si>
  <si>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</si>
  <si>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</si>
  <si>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</si>
  <si>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</si>
  <si>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</si>
  <si>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</si>
  <si>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</si>
  <si>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</si>
  <si>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</si>
  <si>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</si>
  <si>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</si>
  <si>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</si>
  <si>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</si>
  <si>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</si>
  <si>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</si>
  <si>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</si>
  <si>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</si>
  <si>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</si>
  <si>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</si>
  <si>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</si>
  <si>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</si>
  <si>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</si>
  <si>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</si>
  <si>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</si>
  <si>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</si>
  <si>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</si>
  <si>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</si>
  <si>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</si>
  <si>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</si>
  <si>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</si>
  <si>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</si>
  <si>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</si>
  <si>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</si>
  <si>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</si>
  <si>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</si>
  <si>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</si>
  <si>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</si>
  <si>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</si>
  <si>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</si>
  <si>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</si>
  <si>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</si>
  <si>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</si>
  <si>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</si>
  <si>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</si>
  <si>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</si>
  <si>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</si>
  <si>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</si>
  <si>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</si>
  <si>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</si>
  <si>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</si>
  <si>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</si>
  <si>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</si>
  <si>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</si>
  <si>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</si>
  <si>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</si>
  <si>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</si>
  <si>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</si>
  <si>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</si>
  <si>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</si>
  <si>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</si>
  <si>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</si>
  <si>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</si>
  <si>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</si>
  <si>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</si>
  <si>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</si>
  <si>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</si>
  <si>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</si>
  <si>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</si>
  <si>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</si>
  <si>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</si>
  <si>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</si>
  <si>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</si>
  <si>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</si>
  <si>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</si>
  <si>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</si>
  <si>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</si>
  <si>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</si>
  <si>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</si>
  <si>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</si>
  <si>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</si>
  <si>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</si>
  <si>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</si>
  <si>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</si>
  <si>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</si>
  <si>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</si>
  <si>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</si>
  <si>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</si>
  <si>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</si>
  <si>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</si>
  <si>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</si>
  <si>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</si>
  <si>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</si>
  <si>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</si>
  <si>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</si>
  <si>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</si>
  <si>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</si>
  <si>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</si>
  <si>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</si>
  <si>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</si>
  <si>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</si>
  <si>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</si>
  <si>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</si>
  <si>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</si>
  <si>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</si>
  <si>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</si>
  <si>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</si>
  <si>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</si>
  <si>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</si>
  <si>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</si>
  <si>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</si>
  <si>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</si>
  <si>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</si>
  <si>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</si>
  <si>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</si>
  <si>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</si>
  <si>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</si>
  <si>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</si>
  <si>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</si>
  <si>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</si>
  <si>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</si>
  <si>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</si>
  <si>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</si>
  <si>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</si>
  <si>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</si>
  <si>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</si>
  <si>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</si>
  <si>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</si>
  <si>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</si>
  <si>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</si>
  <si>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</si>
  <si>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</si>
  <si>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</si>
  <si>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</si>
  <si>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</si>
  <si>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</si>
  <si>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</si>
  <si>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</si>
  <si>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</si>
  <si>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</si>
  <si>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</si>
  <si>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</si>
  <si>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</si>
  <si>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</si>
  <si>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</si>
  <si>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</si>
  <si>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</si>
  <si>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</si>
  <si>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</si>
  <si>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</si>
  <si>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</si>
  <si>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</si>
  <si>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</si>
  <si>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</si>
  <si>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</si>
  <si>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</si>
  <si>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</si>
  <si>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</si>
  <si>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</si>
  <si>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</si>
  <si>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</si>
  <si>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</si>
  <si>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</si>
  <si>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</si>
  <si>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</si>
  <si>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</si>
  <si>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</si>
  <si>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</si>
  <si>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</si>
  <si>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</si>
  <si>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</si>
  <si>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</si>
  <si>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</si>
  <si>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</si>
  <si>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</si>
  <si>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</si>
  <si>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</si>
  <si>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</si>
  <si>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</si>
  <si>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</si>
  <si>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</si>
  <si>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</si>
  <si>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</si>
  <si>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</si>
  <si>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</si>
  <si>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</si>
  <si>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</si>
  <si>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</si>
  <si>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</si>
  <si>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</si>
  <si>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</si>
  <si>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</si>
  <si>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</si>
  <si>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</si>
  <si>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</si>
  <si>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</si>
  <si>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</si>
  <si>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</si>
  <si>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</si>
  <si>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</si>
  <si>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</si>
  <si>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</si>
  <si>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</si>
  <si>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</si>
  <si>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</si>
  <si>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</si>
  <si>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</si>
  <si>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</si>
  <si>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</si>
  <si>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</si>
  <si>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</si>
  <si>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</si>
  <si>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</si>
  <si>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</si>
  <si>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</si>
  <si>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</si>
  <si>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</si>
  <si>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</si>
  <si>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</si>
  <si>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</si>
  <si>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</si>
  <si>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</si>
  <si>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</si>
  <si>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</si>
  <si>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</si>
  <si>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</si>
  <si>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</si>
  <si>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</si>
  <si>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</si>
  <si>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</si>
  <si>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</si>
  <si>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</si>
  <si>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</si>
  <si>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</si>
  <si>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</si>
  <si>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</si>
  <si>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</si>
  <si>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</si>
  <si>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</si>
  <si>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</si>
  <si>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</si>
  <si>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</si>
  <si>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</si>
  <si>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</si>
  <si>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</si>
  <si>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</si>
  <si>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</si>
  <si>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</si>
  <si>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</si>
  <si>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</si>
  <si>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</si>
  <si>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</si>
  <si>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</si>
  <si>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</si>
  <si>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</si>
  <si>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</si>
  <si>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</si>
  <si>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</si>
  <si>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</si>
  <si>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</si>
  <si>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</si>
  <si>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</si>
  <si>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</si>
  <si>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</si>
  <si>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</si>
  <si>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</si>
  <si>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</si>
  <si>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</si>
  <si>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</si>
  <si>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</si>
  <si>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</si>
  <si>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</si>
  <si>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</si>
  <si>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</si>
  <si>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</si>
  <si>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</si>
  <si>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</si>
  <si>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</si>
  <si>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</si>
  <si>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</si>
  <si>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</si>
  <si>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</si>
  <si>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</si>
  <si>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</si>
  <si>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</si>
  <si>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</si>
  <si>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</si>
  <si>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</si>
  <si>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</si>
  <si>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</si>
  <si>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</si>
  <si>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</si>
  <si>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</si>
  <si>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</si>
  <si>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</si>
  <si>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</si>
  <si>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</si>
  <si>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</si>
  <si>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</si>
  <si>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</si>
  <si>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</si>
  <si>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</si>
  <si>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</si>
  <si>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</si>
  <si>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</si>
  <si>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</si>
  <si>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</si>
  <si>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</si>
  <si>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</si>
  <si>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</si>
  <si>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</si>
  <si>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</si>
  <si>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</si>
  <si>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</si>
  <si>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</si>
  <si>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</si>
  <si>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</si>
  <si>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</si>
  <si>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</si>
  <si>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</si>
  <si>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</si>
  <si>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</si>
  <si>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</si>
  <si>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</si>
  <si>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</si>
  <si>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</si>
  <si>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</si>
  <si>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</si>
  <si>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</si>
  <si>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</si>
  <si>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</si>
  <si>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</si>
  <si>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</si>
  <si>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</si>
  <si>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</si>
  <si>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</si>
  <si>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</si>
  <si>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</si>
  <si>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</si>
  <si>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</si>
  <si>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</si>
  <si>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</si>
  <si>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</si>
  <si>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</si>
  <si>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</si>
  <si>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</si>
  <si>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</si>
  <si>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</si>
  <si>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</si>
  <si>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</si>
  <si>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</si>
  <si>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</si>
  <si>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</si>
  <si>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</si>
  <si>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</si>
  <si>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</si>
  <si>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</si>
  <si>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</si>
  <si>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</si>
  <si>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</si>
  <si>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</si>
  <si>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</si>
  <si>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</si>
  <si>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</si>
  <si>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</si>
  <si>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</si>
  <si>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</si>
  <si>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</si>
  <si>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</si>
  <si>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</si>
  <si>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</si>
  <si>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</si>
  <si>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</si>
  <si>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</si>
  <si>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</si>
  <si>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</si>
  <si>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</si>
  <si>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</si>
  <si>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</si>
  <si>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</si>
  <si>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</si>
  <si>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</si>
  <si>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</si>
  <si>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</si>
  <si>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</si>
  <si>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</si>
  <si>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</si>
  <si>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</si>
  <si>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</si>
  <si>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</si>
  <si>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</si>
  <si>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</si>
  <si>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</si>
  <si>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</si>
  <si>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</si>
  <si>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</si>
  <si>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</si>
  <si>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</si>
  <si>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</si>
  <si>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</si>
  <si>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</si>
  <si>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</si>
  <si>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</si>
  <si>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</si>
  <si>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</si>
  <si>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</si>
  <si>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</si>
  <si>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</si>
  <si>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</si>
  <si>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</si>
  <si>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</si>
  <si>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</si>
  <si>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</si>
  <si>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</si>
  <si>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</si>
  <si>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</si>
  <si>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</si>
  <si>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</si>
  <si>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</si>
  <si>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</si>
  <si>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</si>
  <si>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</si>
  <si>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</si>
  <si>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</si>
  <si>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</si>
  <si>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</si>
  <si>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</si>
  <si>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</si>
  <si>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</si>
  <si>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</si>
  <si>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</si>
  <si>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</si>
  <si>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</si>
  <si>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</si>
  <si>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</si>
  <si>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</si>
  <si>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</si>
  <si>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</si>
  <si>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</si>
  <si>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</si>
  <si>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</si>
  <si>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</si>
  <si>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</si>
  <si>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</si>
  <si>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</si>
  <si>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</si>
  <si>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</si>
  <si>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</si>
  <si>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</si>
  <si>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</si>
  <si>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</si>
  <si>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</si>
  <si>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</si>
  <si>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</si>
  <si>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</si>
  <si>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</si>
  <si>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</si>
  <si>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</si>
  <si>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</si>
  <si>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</si>
  <si>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</si>
  <si>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</si>
  <si>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</si>
  <si>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</si>
  <si>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</si>
  <si>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</si>
  <si>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</si>
  <si>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</si>
  <si>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</si>
  <si>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</si>
  <si>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</si>
  <si>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</si>
  <si>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</si>
  <si>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</si>
  <si>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</si>
  <si>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</si>
  <si>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</si>
  <si>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</si>
  <si>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</si>
  <si>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</si>
  <si>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</si>
  <si>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</si>
  <si>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</si>
  <si>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</si>
  <si>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</si>
  <si>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</si>
  <si>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</si>
  <si>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</si>
  <si>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</si>
  <si>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</si>
  <si>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</si>
  <si>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</si>
  <si>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</si>
  <si>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</si>
  <si>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</si>
  <si>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</si>
  <si>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</si>
  <si>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</si>
  <si>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</si>
  <si>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</si>
  <si>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</si>
  <si>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</si>
  <si>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</si>
  <si>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</si>
  <si>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</si>
  <si>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</si>
  <si>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</si>
  <si>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</si>
  <si>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</si>
  <si>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</si>
  <si>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</si>
  <si>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</si>
  <si>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</si>
  <si>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</si>
  <si>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</si>
  <si>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</si>
  <si>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</si>
  <si>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</si>
  <si>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</si>
  <si>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</si>
  <si>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</si>
  <si>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</si>
  <si>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</si>
  <si>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</si>
  <si>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</si>
  <si>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</si>
  <si>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</si>
  <si>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</si>
  <si>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</si>
  <si>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</si>
  <si>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</si>
  <si>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</si>
  <si>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</si>
  <si>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</si>
  <si>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</si>
  <si>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</si>
  <si>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</si>
  <si>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</si>
  <si>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</si>
  <si>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</si>
  <si>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</si>
  <si>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</si>
  <si>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</si>
  <si>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</si>
  <si>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</si>
  <si>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</si>
  <si>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</si>
  <si>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</si>
  <si>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</si>
  <si>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</si>
  <si>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</si>
  <si>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</si>
  <si>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</si>
  <si>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</si>
  <si>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</si>
  <si>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</si>
  <si>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</si>
  <si>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</si>
  <si>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</si>
  <si>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</si>
  <si>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</si>
  <si>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</si>
  <si>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</si>
  <si>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</si>
  <si>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</si>
  <si>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</si>
  <si>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</si>
  <si>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</si>
  <si>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</si>
  <si>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</si>
  <si>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</si>
  <si>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</si>
  <si>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</si>
  <si>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</si>
  <si>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</si>
  <si>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</si>
  <si>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</si>
  <si>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</si>
  <si>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</si>
  <si>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</si>
  <si>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</si>
  <si>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</si>
  <si>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</si>
  <si>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</si>
  <si>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</si>
  <si>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</si>
  <si>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</si>
  <si>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</si>
  <si>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</si>
  <si>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</si>
  <si>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</si>
  <si>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</si>
  <si>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</si>
  <si>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</si>
  <si>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</si>
  <si>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</si>
  <si>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</si>
  <si>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</si>
  <si>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</si>
  <si>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</si>
  <si>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</si>
  <si>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</si>
  <si>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</si>
  <si>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</si>
  <si>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</si>
  <si>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</si>
  <si>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</si>
  <si>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</si>
  <si>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</si>
  <si>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</si>
  <si>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</si>
  <si>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</si>
  <si>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</si>
  <si>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</si>
  <si>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</si>
  <si>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</si>
  <si>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</si>
  <si>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</si>
  <si>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</si>
  <si>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</si>
  <si>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</si>
  <si>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</si>
  <si>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</si>
  <si>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</si>
  <si>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</si>
  <si>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</si>
  <si>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</si>
  <si>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</si>
  <si>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</si>
  <si>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</si>
  <si>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</si>
  <si>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</si>
  <si>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</si>
  <si>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</si>
  <si>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</si>
  <si>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</si>
  <si>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</si>
  <si>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</si>
  <si>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</si>
  <si>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</si>
  <si>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</si>
  <si>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</si>
  <si>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</si>
  <si>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</si>
  <si>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</si>
  <si>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</si>
  <si>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</si>
  <si>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</si>
  <si>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</si>
  <si>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</si>
  <si>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</si>
  <si>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</si>
  <si>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</si>
  <si>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</si>
  <si>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</si>
  <si>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</si>
  <si>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</si>
  <si>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</si>
  <si>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</si>
  <si>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</si>
  <si>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</si>
  <si>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</si>
  <si>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</si>
  <si>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</si>
  <si>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</si>
  <si>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</si>
  <si>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</si>
  <si>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</si>
  <si>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</si>
  <si>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</si>
  <si>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</si>
  <si>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</si>
  <si>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</si>
  <si>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</si>
  <si>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</si>
  <si>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</si>
  <si>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</si>
  <si>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</si>
  <si>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</si>
  <si>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</si>
  <si>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</si>
  <si>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</si>
  <si>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</si>
  <si>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</si>
  <si>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</si>
  <si>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</si>
  <si>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</si>
  <si>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</si>
  <si>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</si>
  <si>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</si>
  <si>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</si>
  <si>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</si>
  <si>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</si>
  <si>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</si>
  <si>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</si>
  <si>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</si>
  <si>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</si>
  <si>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</si>
  <si>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</si>
  <si>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</si>
  <si>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</si>
  <si>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</si>
  <si>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</si>
  <si>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</si>
  <si>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</si>
  <si>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</si>
  <si>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</si>
  <si>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</si>
  <si>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</si>
  <si>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</si>
  <si>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</si>
  <si>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</si>
  <si>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</si>
  <si>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</si>
  <si>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</si>
  <si>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</si>
  <si>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</si>
  <si>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</si>
  <si>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</si>
  <si>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</si>
  <si>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</si>
  <si>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</si>
  <si>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</si>
  <si>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</si>
  <si>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</si>
  <si>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</si>
  <si>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</si>
  <si>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</si>
  <si>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</si>
  <si>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</si>
  <si>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</si>
  <si>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</si>
  <si>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</si>
  <si>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</si>
  <si>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</si>
  <si>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</si>
  <si>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</si>
  <si>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</si>
  <si>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</si>
  <si>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</si>
  <si>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</si>
  <si>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</si>
  <si>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</si>
  <si>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</si>
  <si>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</si>
  <si>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</si>
  <si>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</si>
  <si>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</si>
  <si>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</si>
  <si>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</si>
  <si>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</si>
  <si>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</si>
  <si>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</si>
  <si>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</si>
  <si>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</si>
  <si>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</si>
  <si>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</si>
  <si>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</si>
  <si>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</si>
  <si>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</si>
  <si>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</si>
  <si>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</si>
  <si>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</si>
  <si>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</si>
  <si>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</si>
  <si>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</si>
  <si>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</si>
  <si>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</si>
  <si>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</si>
  <si>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</si>
  <si>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</si>
  <si>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</si>
  <si>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</si>
  <si>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</si>
  <si>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</si>
  <si>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</si>
  <si>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</si>
  <si>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</si>
  <si>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</si>
  <si>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</si>
  <si>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</si>
  <si>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</si>
  <si>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</si>
  <si>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</si>
  <si>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</si>
  <si>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</si>
  <si>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</si>
  <si>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</si>
  <si>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</si>
  <si>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</si>
  <si>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</si>
  <si>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</si>
  <si>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</si>
  <si>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</si>
  <si>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</si>
  <si>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</si>
  <si>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</si>
  <si>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</si>
  <si>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</si>
  <si>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</si>
  <si>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</si>
  <si>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</si>
  <si>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</si>
  <si>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</si>
  <si>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</si>
  <si>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</si>
  <si>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</si>
  <si>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</si>
  <si>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</si>
  <si>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</si>
  <si>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</si>
  <si>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</si>
  <si>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</si>
  <si>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</si>
  <si>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</si>
  <si>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</si>
  <si>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</si>
  <si>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</si>
  <si>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</si>
  <si>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</si>
  <si>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</si>
  <si>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</si>
  <si>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</si>
  <si>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</si>
  <si>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</si>
  <si>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</si>
  <si>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</si>
  <si>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</si>
  <si>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</si>
  <si>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</si>
  <si>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</si>
  <si>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</si>
  <si>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</si>
  <si>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</si>
  <si>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</si>
  <si>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</si>
  <si>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</si>
  <si>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</si>
  <si>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</si>
  <si>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</si>
  <si>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</si>
  <si>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</si>
  <si>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</si>
  <si>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</si>
  <si>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</si>
  <si>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</si>
  <si>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</si>
  <si>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</si>
  <si>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</si>
  <si>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</si>
  <si>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</si>
  <si>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</si>
  <si>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</si>
  <si>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</si>
  <si>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</si>
  <si>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</si>
  <si>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</si>
  <si>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</si>
  <si>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</si>
  <si>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</si>
  <si>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</si>
  <si>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</si>
  <si>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</si>
  <si>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</si>
  <si>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</si>
  <si>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</si>
  <si>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</si>
  <si>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</si>
  <si>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</si>
  <si>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</si>
  <si>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</si>
  <si>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</si>
  <si>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</si>
  <si>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</si>
  <si>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</si>
  <si>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</si>
  <si>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</si>
  <si>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</si>
  <si>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</si>
  <si>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</si>
  <si>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</si>
  <si>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</si>
  <si>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</si>
  <si>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</si>
  <si>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</si>
  <si>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</si>
  <si>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</si>
  <si>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</si>
  <si>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</si>
  <si>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</si>
  <si>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</si>
  <si>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</si>
  <si>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</si>
  <si>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</si>
  <si>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</si>
  <si>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</si>
  <si>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</si>
  <si>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</si>
  <si>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</si>
  <si>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</si>
  <si>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</si>
  <si>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</si>
  <si>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</si>
  <si>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</si>
  <si>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</si>
  <si>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</si>
  <si>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</si>
  <si>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</si>
  <si>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</si>
  <si>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</si>
  <si>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</si>
  <si>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</si>
  <si>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</si>
  <si>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</si>
  <si>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</si>
  <si>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</si>
  <si>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</si>
  <si>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</si>
  <si>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</si>
  <si>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</si>
  <si>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</si>
  <si>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</si>
  <si>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</si>
  <si>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</si>
  <si>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</si>
  <si>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</si>
  <si>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</si>
  <si>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</si>
  <si>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</si>
  <si>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</si>
  <si>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</si>
  <si>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</si>
  <si>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</si>
  <si>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</si>
  <si>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</si>
  <si>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</si>
  <si>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</si>
  <si>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</si>
  <si>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</si>
  <si>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</si>
  <si>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</si>
  <si>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</si>
  <si>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</si>
  <si>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</si>
  <si>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</si>
  <si>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</si>
  <si>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</si>
  <si>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</si>
  <si>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</si>
  <si>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</si>
  <si>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</si>
  <si>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</si>
  <si>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</si>
  <si>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</si>
  <si>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</si>
  <si>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</si>
  <si>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</si>
  <si>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</si>
  <si>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</si>
  <si>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</si>
  <si>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</si>
  <si>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</si>
  <si>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</si>
  <si>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</si>
  <si>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</si>
  <si>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</si>
  <si>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</si>
  <si>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</si>
  <si>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</si>
  <si>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</si>
  <si>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</si>
  <si>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</si>
  <si>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</si>
  <si>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</si>
  <si>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</si>
  <si>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</si>
  <si>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</si>
  <si>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</si>
  <si>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</si>
  <si>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</si>
  <si>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</si>
  <si>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</si>
  <si>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</si>
  <si>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</si>
  <si>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</si>
  <si>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</si>
  <si>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</si>
  <si>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</si>
  <si>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</si>
  <si>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</si>
  <si>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</si>
  <si>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</si>
  <si>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</si>
  <si>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</si>
  <si>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</si>
  <si>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</si>
  <si>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</si>
  <si>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</si>
  <si>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</si>
  <si>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</si>
  <si>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</si>
  <si>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</si>
  <si>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</si>
  <si>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</si>
  <si>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</si>
  <si>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</si>
  <si>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</si>
  <si>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</si>
  <si>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</si>
  <si>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</si>
  <si>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</si>
  <si>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</si>
  <si>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</si>
  <si>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</si>
  <si>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</si>
  <si>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</si>
  <si>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</si>
  <si>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</si>
  <si>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</si>
  <si>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</si>
  <si>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</si>
  <si>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</si>
  <si>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</si>
  <si>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</si>
  <si>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</si>
  <si>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</si>
  <si>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</si>
  <si>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</si>
  <si>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</si>
  <si>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</si>
  <si>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</si>
  <si>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</si>
  <si>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</si>
  <si>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</si>
  <si>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</si>
  <si>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</si>
  <si>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</si>
  <si>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</si>
  <si>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</si>
  <si>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</si>
  <si>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</si>
  <si>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</si>
  <si>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</si>
  <si>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</si>
  <si>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</si>
  <si>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</si>
  <si>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</si>
  <si>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</si>
  <si>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</si>
  <si>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</si>
  <si>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</si>
  <si>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</si>
  <si>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</si>
  <si>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</si>
  <si>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</si>
  <si>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</si>
  <si>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</si>
  <si>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</si>
  <si>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</si>
  <si>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</si>
  <si>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</si>
  <si>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</si>
  <si>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</si>
  <si>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</si>
  <si>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</si>
  <si>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</si>
  <si>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</si>
  <si>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</si>
  <si>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</si>
  <si>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</si>
  <si>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</si>
  <si>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</si>
  <si>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</si>
  <si>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</si>
  <si>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</si>
  <si>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</si>
  <si>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</si>
  <si>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</si>
  <si>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</si>
  <si>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</si>
  <si>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</si>
  <si>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</si>
  <si>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</si>
  <si>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</si>
  <si>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</si>
  <si>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</si>
  <si>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</si>
  <si>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</si>
  <si>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</si>
  <si>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</si>
  <si>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</si>
  <si>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</si>
  <si>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</si>
  <si>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</si>
  <si>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</si>
  <si>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</si>
  <si>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</si>
  <si>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</si>
  <si>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</si>
  <si>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</si>
  <si>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</si>
  <si>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</si>
  <si>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</si>
  <si>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</si>
  <si>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</si>
  <si>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</si>
  <si>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</si>
  <si>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</si>
  <si>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</si>
  <si>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</si>
  <si>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</si>
  <si>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</si>
  <si>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</si>
  <si>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</si>
  <si>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</si>
  <si>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</si>
  <si>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</si>
  <si>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</si>
  <si>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</si>
  <si>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</si>
  <si>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</si>
  <si>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</si>
  <si>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</si>
  <si>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</si>
  <si>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</si>
  <si>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</si>
  <si>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</si>
  <si>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</si>
  <si>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</si>
  <si>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</si>
  <si>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</si>
  <si>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</si>
  <si>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</si>
  <si>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</si>
  <si>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</si>
  <si>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</si>
  <si>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</si>
  <si>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</si>
  <si>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</si>
  <si>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</si>
  <si>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</si>
  <si>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</si>
  <si>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</si>
  <si>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</si>
  <si>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</si>
  <si>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</si>
  <si>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</si>
  <si>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</si>
  <si>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</si>
  <si>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</si>
  <si>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</si>
  <si>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</si>
  <si>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</si>
  <si>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</si>
  <si>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</si>
  <si>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</si>
  <si>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</si>
  <si>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</si>
  <si>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</si>
  <si>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</si>
  <si>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</si>
  <si>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</si>
  <si>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</si>
  <si>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</si>
  <si>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</si>
  <si>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</si>
  <si>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</si>
  <si>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</si>
  <si>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</si>
  <si>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</si>
  <si>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</si>
  <si>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</si>
  <si>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</si>
  <si>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</si>
  <si>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</si>
  <si>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</si>
  <si>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</si>
  <si>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</si>
  <si>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</si>
  <si>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</si>
  <si>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</si>
  <si>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</si>
  <si>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</si>
  <si>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</si>
  <si>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</si>
  <si>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</si>
  <si>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</si>
  <si>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</si>
  <si>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</si>
  <si>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</si>
  <si>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</si>
  <si>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</si>
  <si>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</si>
  <si>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</si>
  <si>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</si>
  <si>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</si>
  <si>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</si>
  <si>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</si>
  <si>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</si>
  <si>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</si>
  <si>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</si>
  <si>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</si>
  <si>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</si>
  <si>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</si>
  <si>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</si>
  <si>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</si>
  <si>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</si>
  <si>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</si>
  <si>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</si>
  <si>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</si>
  <si>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</si>
  <si>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</si>
  <si>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</si>
  <si>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</si>
  <si>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</si>
  <si>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</si>
  <si>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</si>
  <si>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</si>
  <si>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</si>
  <si>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</si>
  <si>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</si>
  <si>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</si>
  <si>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</si>
  <si>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</si>
  <si>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</si>
  <si>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</si>
  <si>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</si>
  <si>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</si>
  <si>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</si>
  <si>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</si>
  <si>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</si>
  <si>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</si>
  <si>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</si>
  <si>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</si>
  <si>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</si>
  <si>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</si>
  <si>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</si>
  <si>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</si>
  <si>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</si>
  <si>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</si>
  <si>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</si>
  <si>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</si>
  <si>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</si>
  <si>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</si>
  <si>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</si>
  <si>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</si>
  <si>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</si>
  <si>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</si>
  <si>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</si>
  <si>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</si>
  <si>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</si>
  <si>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</si>
  <si>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</si>
  <si>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</si>
  <si>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</si>
  <si>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</si>
  <si>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</si>
  <si>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</si>
  <si>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</si>
  <si>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</si>
  <si>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</si>
  <si>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</si>
  <si>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</si>
  <si>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</si>
  <si>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</si>
  <si>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</si>
  <si>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</si>
  <si>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</si>
  <si>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</si>
  <si>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</si>
  <si>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</si>
  <si>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</si>
  <si>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</si>
  <si>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</si>
  <si>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</si>
  <si>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</si>
  <si>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</si>
  <si>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</si>
  <si>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</si>
  <si>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</si>
  <si>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</si>
  <si>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</si>
  <si>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</si>
  <si>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</si>
  <si>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</si>
  <si>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</si>
  <si>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</si>
  <si>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</si>
  <si>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</si>
  <si>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</si>
  <si>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</si>
  <si>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</si>
  <si>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</si>
  <si>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</si>
  <si>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</si>
  <si>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</si>
  <si>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</si>
  <si>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</si>
  <si>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</si>
  <si>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</si>
  <si>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</si>
  <si>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</si>
  <si>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</si>
  <si>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</si>
  <si>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</si>
  <si>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</si>
  <si>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</si>
  <si>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</si>
  <si>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</si>
  <si>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</si>
  <si>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</si>
  <si>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</si>
  <si>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</si>
  <si>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</si>
  <si>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</si>
  <si>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</si>
  <si>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</si>
  <si>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</si>
  <si>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</si>
  <si>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</si>
  <si>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</si>
  <si>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</si>
  <si>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</si>
  <si>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</si>
  <si>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</si>
  <si>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</si>
  <si>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</si>
  <si>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</si>
  <si>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</si>
  <si>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</si>
  <si>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</si>
  <si>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</si>
  <si>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</si>
  <si>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</si>
  <si>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</si>
  <si>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</si>
  <si>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</si>
  <si>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</si>
  <si>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</si>
  <si>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</si>
  <si>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</si>
  <si>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</si>
  <si>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</si>
  <si>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</si>
  <si>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</si>
  <si>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</si>
  <si>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</si>
  <si>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</si>
  <si>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</si>
  <si>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</si>
  <si>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</si>
  <si>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</si>
  <si>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</si>
  <si>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</si>
  <si>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</si>
  <si>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</si>
  <si>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</si>
  <si>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</si>
  <si>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</si>
  <si>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</si>
  <si>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</si>
  <si>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</si>
  <si>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</si>
  <si>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</si>
  <si>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</si>
  <si>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</si>
  <si>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</si>
  <si>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</si>
  <si>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</si>
  <si>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</si>
  <si>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</si>
  <si>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</si>
  <si>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</si>
  <si>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</si>
  <si>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</si>
  <si>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</si>
  <si>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</si>
  <si>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</si>
  <si>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</si>
  <si>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</si>
  <si>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</si>
  <si>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</si>
  <si>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</si>
  <si>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</si>
  <si>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</si>
  <si>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</si>
  <si>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</si>
  <si>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</si>
  <si>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</si>
  <si>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</si>
  <si>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</si>
  <si>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</si>
  <si>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</si>
  <si>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</si>
  <si>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</si>
  <si>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</si>
  <si>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</si>
  <si>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</si>
  <si>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</si>
  <si>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</si>
  <si>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</si>
  <si>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</si>
  <si>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</si>
  <si>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</si>
  <si>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</si>
  <si>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</si>
  <si>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</si>
  <si>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</si>
  <si>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</si>
  <si>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</si>
  <si>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</si>
  <si>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</si>
  <si>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</si>
  <si>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</si>
  <si>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</si>
  <si>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</si>
  <si>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</si>
  <si>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</si>
  <si>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</si>
  <si>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</si>
  <si>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</si>
  <si>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</si>
  <si>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</si>
  <si>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</si>
  <si>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</si>
  <si>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</si>
  <si>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</si>
  <si>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</si>
  <si>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</si>
  <si>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</si>
  <si>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</si>
  <si>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</si>
  <si>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</si>
  <si>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</si>
  <si>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</si>
  <si>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</si>
  <si>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</si>
  <si>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</si>
  <si>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</si>
  <si>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</si>
  <si>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</si>
  <si>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</si>
  <si>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</si>
  <si>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</si>
  <si>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</si>
  <si>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</si>
  <si>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</si>
  <si>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</si>
  <si>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</si>
  <si>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</si>
  <si>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</si>
  <si>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</si>
  <si>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</si>
  <si>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</si>
  <si>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</si>
  <si>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</si>
  <si>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</si>
  <si>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</si>
  <si>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</si>
  <si>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</si>
  <si>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</si>
  <si>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</si>
  <si>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</si>
  <si>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</si>
  <si>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</si>
  <si>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</si>
  <si>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</si>
  <si>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</si>
  <si>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</si>
  <si>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</si>
  <si>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</si>
  <si>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</si>
  <si>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</si>
  <si>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</si>
  <si>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</si>
  <si>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</si>
  <si>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</si>
  <si>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</si>
  <si>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</si>
  <si>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</si>
  <si>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</si>
  <si>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</si>
  <si>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</si>
  <si>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</si>
  <si>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</si>
  <si>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</si>
  <si>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</si>
  <si>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</si>
  <si>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</si>
  <si>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</si>
  <si>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</si>
  <si>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</si>
  <si>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</si>
  <si>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</si>
  <si>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</si>
  <si>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</si>
  <si>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</si>
  <si>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</si>
  <si>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</si>
  <si>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</si>
  <si>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</si>
  <si>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</si>
  <si>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</si>
  <si>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</si>
  <si>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</si>
  <si>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</si>
  <si>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</si>
  <si>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</si>
  <si>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</si>
  <si>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</si>
  <si>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</si>
  <si>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</si>
  <si>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</si>
  <si>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</si>
  <si>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</si>
  <si>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</si>
  <si>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</si>
  <si>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</si>
  <si>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</si>
  <si>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</si>
  <si>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</si>
  <si>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</si>
  <si>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</si>
  <si>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</si>
  <si>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</si>
  <si>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</si>
  <si>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</si>
  <si>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</si>
  <si>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</si>
  <si>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</si>
  <si>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</si>
  <si>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</si>
  <si>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</si>
  <si>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</si>
  <si>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</si>
  <si>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</si>
  <si>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</si>
  <si>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</si>
  <si>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</si>
  <si>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</si>
  <si>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</si>
  <si>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</si>
  <si>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</si>
  <si>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</si>
  <si>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</si>
  <si>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</si>
  <si>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</si>
  <si>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</si>
  <si>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</si>
  <si>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</si>
  <si>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</si>
  <si>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</si>
  <si>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</si>
  <si>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</si>
  <si>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</si>
  <si>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</si>
  <si>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</si>
  <si>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</si>
  <si>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</si>
  <si>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</si>
  <si>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</si>
  <si>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</si>
  <si>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</si>
  <si>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</si>
  <si>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</si>
  <si>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</si>
  <si>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</si>
  <si>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</si>
  <si>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</si>
  <si>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</si>
  <si>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</si>
  <si>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</si>
  <si>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</si>
  <si>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</si>
  <si>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</si>
  <si>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</si>
  <si>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</si>
  <si>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</si>
  <si>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</si>
  <si>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</si>
  <si>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</si>
  <si>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</si>
  <si>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</si>
  <si>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</si>
  <si>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</si>
  <si>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</si>
  <si>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</si>
  <si>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</si>
  <si>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</si>
  <si>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</si>
  <si>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</si>
  <si>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</si>
  <si>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</si>
  <si>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</si>
  <si>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</si>
  <si>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</si>
  <si>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</si>
  <si>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</si>
  <si>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</si>
  <si>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</si>
  <si>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</si>
  <si>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</si>
  <si>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</si>
  <si>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</si>
  <si>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</si>
  <si>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</si>
  <si>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</si>
  <si>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</si>
  <si>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</si>
  <si>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</si>
  <si>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</si>
  <si>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</si>
  <si>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</si>
  <si>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</si>
  <si>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</si>
  <si>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</si>
  <si>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</si>
  <si>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</si>
  <si>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</si>
  <si>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</si>
  <si>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</si>
  <si>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</si>
  <si>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</si>
  <si>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</si>
  <si>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</si>
  <si>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</si>
  <si>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</si>
  <si>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</si>
  <si>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</si>
  <si>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</si>
  <si>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</si>
  <si>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</si>
  <si>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</si>
  <si>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</si>
  <si>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</si>
  <si>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</si>
  <si>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</si>
  <si>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</si>
  <si>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</si>
  <si>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</si>
  <si>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</si>
  <si>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</si>
  <si>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</si>
  <si>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</si>
  <si>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</si>
  <si>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</si>
  <si>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</si>
  <si>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</si>
  <si>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</si>
  <si>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</si>
  <si>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</si>
  <si>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</si>
  <si>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</si>
  <si>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</si>
  <si>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</si>
  <si>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</si>
  <si>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</si>
  <si>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</si>
  <si>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</si>
  <si>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</si>
  <si>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</si>
  <si>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</si>
  <si>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</si>
  <si>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</si>
  <si>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</si>
  <si>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</si>
  <si>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</si>
  <si>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</si>
  <si>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</si>
  <si>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</si>
  <si>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</si>
  <si>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</si>
  <si>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</si>
  <si>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</si>
  <si>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</si>
  <si>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</si>
  <si>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</si>
  <si>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</si>
  <si>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</si>
  <si>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</si>
  <si>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</si>
  <si>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</si>
  <si>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</si>
  <si>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</si>
  <si>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</si>
  <si>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</si>
  <si>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</si>
  <si>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</si>
  <si>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</si>
  <si>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</si>
  <si>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</si>
  <si>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</si>
  <si>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</si>
  <si>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</si>
  <si>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</si>
  <si>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</si>
  <si>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</si>
  <si>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</si>
  <si>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</si>
  <si>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</si>
  <si>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</si>
  <si>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</si>
  <si>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</si>
  <si>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</si>
  <si>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</si>
  <si>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</si>
  <si>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</si>
  <si>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</si>
  <si>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</si>
  <si>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</si>
  <si>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</si>
  <si>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</si>
  <si>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</si>
  <si>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</si>
  <si>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</si>
  <si>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</si>
  <si>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</si>
  <si>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</si>
  <si>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</si>
  <si>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</si>
  <si>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</si>
  <si>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</si>
  <si>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</si>
  <si>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</si>
  <si>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</si>
  <si>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</si>
  <si>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</si>
  <si>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</si>
  <si>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</si>
  <si>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</si>
  <si>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</si>
  <si>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</si>
  <si>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</si>
  <si>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</si>
  <si>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</si>
  <si>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</si>
  <si>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</si>
  <si>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</si>
  <si>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</si>
  <si>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</si>
  <si>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</si>
  <si>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</si>
  <si>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</si>
  <si>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</si>
  <si>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</si>
  <si>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</si>
  <si>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</si>
  <si>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</si>
  <si>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</si>
  <si>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</si>
  <si>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</si>
  <si>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</si>
  <si>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</si>
  <si>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</si>
  <si>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</si>
  <si>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</si>
  <si>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</si>
  <si>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</si>
  <si>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</si>
  <si>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</si>
  <si>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</si>
  <si>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</si>
  <si>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</si>
  <si>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</si>
  <si>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</si>
  <si>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</si>
  <si>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</si>
  <si>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</si>
  <si>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</si>
  <si>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</si>
  <si>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</si>
  <si>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</si>
  <si>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</si>
  <si>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</si>
  <si>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</si>
  <si>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</si>
  <si>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</si>
  <si>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</si>
  <si>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</si>
  <si>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</si>
  <si>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</si>
  <si>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</si>
  <si>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</si>
  <si>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</si>
  <si>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</si>
  <si>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</si>
  <si>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</si>
  <si>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</si>
  <si>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</si>
  <si>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</si>
  <si>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</si>
  <si>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</si>
  <si>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</si>
  <si>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</si>
  <si>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</si>
  <si>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</si>
  <si>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</si>
  <si>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</si>
  <si>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</si>
  <si>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</si>
  <si>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</si>
  <si>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</si>
  <si>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</si>
  <si>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</si>
  <si>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</si>
  <si>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</si>
  <si>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</si>
  <si>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</si>
  <si>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</si>
  <si>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</si>
  <si>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</si>
  <si>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</si>
  <si>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</si>
  <si>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</si>
  <si>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</si>
  <si>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</si>
  <si>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</si>
  <si>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</si>
  <si>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</si>
  <si>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</si>
  <si>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</si>
  <si>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</si>
  <si>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</si>
  <si>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</si>
  <si>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</si>
  <si>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</si>
  <si>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</si>
  <si>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</si>
  <si>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</si>
  <si>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</si>
  <si>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</si>
  <si>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</si>
  <si>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</si>
  <si>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</si>
  <si>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</si>
  <si>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</si>
  <si>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</si>
  <si>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</si>
  <si>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</si>
  <si>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</si>
  <si>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</si>
  <si>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</si>
  <si>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</si>
  <si>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</si>
  <si>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</si>
  <si>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</si>
  <si>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</si>
  <si>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</si>
  <si>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</si>
  <si>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</si>
  <si>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</si>
  <si>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</si>
  <si>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</si>
  <si>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</si>
  <si>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</si>
  <si>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</si>
  <si>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</si>
  <si>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</si>
  <si>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</si>
  <si>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</si>
  <si>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</si>
  <si>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</si>
  <si>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</si>
  <si>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</si>
  <si>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</si>
  <si>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</si>
  <si>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</si>
  <si>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</si>
  <si>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</si>
  <si>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</si>
  <si>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</si>
  <si>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</si>
  <si>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</si>
  <si>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</si>
  <si>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</si>
  <si>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</si>
  <si>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</si>
  <si>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</si>
  <si>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</si>
  <si>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</si>
  <si>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</si>
  <si>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</si>
  <si>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</si>
  <si>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</si>
  <si>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</si>
  <si>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</si>
  <si>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</si>
  <si>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</si>
  <si>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</si>
  <si>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</si>
  <si>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</si>
  <si>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</si>
  <si>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</si>
  <si>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</si>
  <si>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</si>
  <si>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</si>
  <si>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</si>
  <si>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</si>
  <si>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</si>
  <si>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</si>
  <si>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</si>
  <si>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</si>
  <si>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</si>
  <si>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</si>
  <si>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</si>
  <si>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</si>
  <si>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</si>
  <si>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</si>
  <si>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</si>
  <si>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</si>
  <si>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</si>
  <si>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</si>
  <si>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</si>
  <si>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</si>
  <si>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</si>
  <si>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</si>
  <si>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</si>
  <si>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</si>
  <si>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</si>
  <si>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</si>
  <si>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</si>
  <si>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</si>
  <si>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</si>
  <si>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</si>
  <si>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</si>
  <si>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</si>
  <si>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</si>
  <si>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</si>
  <si>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</si>
  <si>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</si>
  <si>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</si>
  <si>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</si>
  <si>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</si>
  <si>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</si>
  <si>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</si>
  <si>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</si>
  <si>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</si>
  <si>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</si>
  <si>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</si>
  <si>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</si>
  <si>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</si>
  <si>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</si>
  <si>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</si>
  <si>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</si>
  <si>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</si>
  <si>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</si>
  <si>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</si>
  <si>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</si>
  <si>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</si>
  <si>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</si>
  <si>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</si>
  <si>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</si>
  <si>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</si>
  <si>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</si>
  <si>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</si>
  <si>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</si>
  <si>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</si>
  <si>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</si>
  <si>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</si>
  <si>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</si>
  <si>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</si>
  <si>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</si>
  <si>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</si>
  <si>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</si>
  <si>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</si>
  <si>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</si>
  <si>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</si>
  <si>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</si>
  <si>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</si>
  <si>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</si>
  <si>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</si>
  <si>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</si>
  <si>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</si>
  <si>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</si>
  <si>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</si>
  <si>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</si>
  <si>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</si>
  <si>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</si>
  <si>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</si>
  <si>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</si>
  <si>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</si>
  <si>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</si>
  <si>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</si>
  <si>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</si>
  <si>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</si>
  <si>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</si>
  <si>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</si>
  <si>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</si>
  <si>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</si>
  <si>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</si>
  <si>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</si>
  <si>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</si>
  <si>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</si>
  <si>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</si>
  <si>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</si>
  <si>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</si>
  <si>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</si>
  <si>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</si>
  <si>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</si>
  <si>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</si>
  <si>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</si>
  <si>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</si>
  <si>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</si>
  <si>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</si>
  <si>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</si>
  <si>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</si>
  <si>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</si>
  <si>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</si>
  <si>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</si>
  <si>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</si>
  <si>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</si>
  <si>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</si>
  <si>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</si>
  <si>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</si>
  <si>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</si>
  <si>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</si>
  <si>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</si>
  <si>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</si>
  <si>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</si>
  <si>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</si>
  <si>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</si>
  <si>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</si>
  <si>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</si>
  <si>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</si>
  <si>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</si>
  <si>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</si>
  <si>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</si>
  <si>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</si>
  <si>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</si>
  <si>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</si>
  <si>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</si>
  <si>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</si>
  <si>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</si>
  <si>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</si>
  <si>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</si>
  <si>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</si>
  <si>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</si>
  <si>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</si>
  <si>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</si>
  <si>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</si>
  <si>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</si>
  <si>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</si>
  <si>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</si>
  <si>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</si>
  <si>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</si>
  <si>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</si>
  <si>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</si>
  <si>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</si>
  <si>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</si>
  <si>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</si>
  <si>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</si>
  <si>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</si>
  <si>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</si>
  <si>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</si>
  <si>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</si>
  <si>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</si>
  <si>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</si>
  <si>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</si>
  <si>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</si>
  <si>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</si>
  <si>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</si>
  <si>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</si>
  <si>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</si>
  <si>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</si>
  <si>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</si>
  <si>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</si>
  <si>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</si>
  <si>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</si>
  <si>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</si>
  <si>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</si>
  <si>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</si>
  <si>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</si>
  <si>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</si>
  <si>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</si>
  <si>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</si>
  <si>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</si>
  <si>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</si>
  <si>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</si>
  <si>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</si>
  <si>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</si>
  <si>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</si>
  <si>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</si>
  <si>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</si>
  <si>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</si>
  <si>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</si>
  <si>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</si>
  <si>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</si>
  <si>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</si>
  <si>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</si>
  <si>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</si>
  <si>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</si>
  <si>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</si>
  <si>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</si>
  <si>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</si>
  <si>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</si>
  <si>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</si>
  <si>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</si>
  <si>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</si>
  <si>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</si>
  <si>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</si>
  <si>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</si>
  <si>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</si>
  <si>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</si>
  <si>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</si>
  <si>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</si>
  <si>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</si>
  <si>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</si>
  <si>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</si>
  <si>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</si>
  <si>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</si>
  <si>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</si>
  <si>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</si>
  <si>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</si>
  <si>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</si>
  <si>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</si>
  <si>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</si>
  <si>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</si>
  <si>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</si>
  <si>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</si>
  <si>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</si>
  <si>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</si>
  <si>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</si>
  <si>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</si>
  <si>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</si>
  <si>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</si>
  <si>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</si>
  <si>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</si>
  <si>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</si>
  <si>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</si>
  <si>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</si>
  <si>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</si>
  <si>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</si>
  <si>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</si>
  <si>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</si>
  <si>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</si>
  <si>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</si>
  <si>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</si>
  <si>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</si>
  <si>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</si>
  <si>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</si>
  <si>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</si>
  <si>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</si>
  <si>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</si>
  <si>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</si>
  <si>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</si>
  <si>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</si>
  <si>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</si>
  <si>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</si>
  <si>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</si>
  <si>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</si>
  <si>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</si>
  <si>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</si>
  <si>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</si>
  <si>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</si>
  <si>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</si>
  <si>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</si>
  <si>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</si>
  <si>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</si>
  <si>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</si>
  <si>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</si>
  <si>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</si>
  <si>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</si>
  <si>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</si>
  <si>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</si>
  <si>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</si>
  <si>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</si>
  <si>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</si>
  <si>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</si>
  <si>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</si>
  <si>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</si>
  <si>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</si>
  <si>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</si>
  <si>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</si>
  <si>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</si>
  <si>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</si>
  <si>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</si>
  <si>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</si>
  <si>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</si>
  <si>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</si>
  <si>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</si>
  <si>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</si>
  <si>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</si>
  <si>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</si>
  <si>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</si>
  <si>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</si>
  <si>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</si>
  <si>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</si>
  <si>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</si>
  <si>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</si>
  <si>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</si>
  <si>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</si>
  <si>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</si>
  <si>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</si>
  <si>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</si>
  <si>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</si>
  <si>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</si>
  <si>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</si>
  <si>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</si>
  <si>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</si>
  <si>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</si>
  <si>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</si>
  <si>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</si>
  <si>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</si>
  <si>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</si>
  <si>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</si>
  <si>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</si>
  <si>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</si>
  <si>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</si>
  <si>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</si>
  <si>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</si>
  <si>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</si>
  <si>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</si>
  <si>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</si>
  <si>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</si>
  <si>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</si>
  <si>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</si>
  <si>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</si>
  <si>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</si>
  <si>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</si>
  <si>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</si>
  <si>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</si>
  <si>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</si>
  <si>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</si>
  <si>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</si>
  <si>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</si>
  <si>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</si>
  <si>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</si>
  <si>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</si>
  <si>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</si>
  <si>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</si>
  <si>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</si>
  <si>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</si>
  <si>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</si>
  <si>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</si>
  <si>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</si>
  <si>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</si>
  <si>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</si>
  <si>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</si>
  <si>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</si>
  <si>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</si>
  <si>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</si>
  <si>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</si>
  <si>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</si>
  <si>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</si>
  <si>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</si>
  <si>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</si>
  <si>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</si>
  <si>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</si>
  <si>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</si>
  <si>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</si>
  <si>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</si>
  <si>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</si>
  <si>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</si>
  <si>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</si>
  <si>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</si>
  <si>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</si>
  <si>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</si>
  <si>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</si>
  <si>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</si>
  <si>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</si>
  <si>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</si>
  <si>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</si>
  <si>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</si>
  <si>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</si>
  <si>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</si>
  <si>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</si>
  <si>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</si>
  <si>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</si>
  <si>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</si>
  <si>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</si>
  <si>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</si>
  <si>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</si>
  <si>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</si>
  <si>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</si>
  <si>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</si>
  <si>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</si>
  <si>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</si>
  <si>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</si>
  <si>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</si>
  <si>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</si>
  <si>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</si>
  <si>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</si>
  <si>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</si>
  <si>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</si>
  <si>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</si>
  <si>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</si>
  <si>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</si>
  <si>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</si>
  <si>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</si>
  <si>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</si>
  <si>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</si>
  <si>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</si>
  <si>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</si>
  <si>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</si>
  <si>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</si>
  <si>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</si>
  <si>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</si>
  <si>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</si>
  <si>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</si>
  <si>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</si>
  <si>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</si>
  <si>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</si>
  <si>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</si>
  <si>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</si>
  <si>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</si>
  <si>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</si>
  <si>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</si>
  <si>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</si>
  <si>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</si>
  <si>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</si>
  <si>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</si>
  <si>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</si>
  <si>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</si>
  <si>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</si>
  <si>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</si>
  <si>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</si>
  <si>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</si>
  <si>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</si>
  <si>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</si>
  <si>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</si>
  <si>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</si>
  <si>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</si>
  <si>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</si>
  <si>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</si>
  <si>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</si>
  <si>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</si>
  <si>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</si>
  <si>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</si>
  <si>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</si>
  <si>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</si>
  <si>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</si>
  <si>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</si>
  <si>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</si>
  <si>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</si>
  <si>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</si>
  <si>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</si>
  <si>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</si>
  <si>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</si>
  <si>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</si>
  <si>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</si>
  <si>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</si>
  <si>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</si>
  <si>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</si>
  <si>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</si>
  <si>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</si>
  <si>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</si>
  <si>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</si>
  <si>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</si>
  <si>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</si>
  <si>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</si>
  <si>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</si>
  <si>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</si>
  <si>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</si>
  <si>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</si>
  <si>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</si>
  <si>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</si>
  <si>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</si>
  <si>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</si>
  <si>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</si>
  <si>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</si>
  <si>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</si>
  <si>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</si>
  <si>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</si>
  <si>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</si>
  <si>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</si>
  <si>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</si>
  <si>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</si>
  <si>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</si>
  <si>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</si>
  <si>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</si>
  <si>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</si>
  <si>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</si>
  <si>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</si>
  <si>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</si>
  <si>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</si>
  <si>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</si>
  <si>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</si>
  <si>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</si>
  <si>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</si>
  <si>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</si>
  <si>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</si>
  <si>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</si>
  <si>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</si>
  <si>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</si>
  <si>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</si>
  <si>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</si>
  <si>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</si>
  <si>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</si>
  <si>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</si>
  <si>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</si>
  <si>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</si>
  <si>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</si>
  <si>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</si>
  <si>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</si>
  <si>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</si>
  <si>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</si>
  <si>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</si>
  <si>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</si>
  <si>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</si>
  <si>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</si>
  <si>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</si>
  <si>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</si>
  <si>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</si>
  <si>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</si>
  <si>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</si>
  <si>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</si>
  <si>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</si>
  <si>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</si>
  <si>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</si>
  <si>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</si>
  <si>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</si>
  <si>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</si>
  <si>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</si>
  <si>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</si>
  <si>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</si>
  <si>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</si>
  <si>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</si>
  <si>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</si>
  <si>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</si>
  <si>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</si>
  <si>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</si>
  <si>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</si>
  <si>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</si>
  <si>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</si>
  <si>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</si>
  <si>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</si>
  <si>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</si>
  <si>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</si>
  <si>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</si>
  <si>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</si>
  <si>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</si>
  <si>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</si>
  <si>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</si>
  <si>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</si>
  <si>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</si>
  <si>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</si>
  <si>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</si>
  <si>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</si>
  <si>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</si>
  <si>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</si>
  <si>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</si>
  <si>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</si>
  <si>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</si>
  <si>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</si>
  <si>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</si>
  <si>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</si>
  <si>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</si>
  <si>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</si>
  <si>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</si>
  <si>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</si>
  <si>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</si>
  <si>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</si>
  <si>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</si>
  <si>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</si>
  <si>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</si>
  <si>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</si>
  <si>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</si>
  <si>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</si>
  <si>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</si>
  <si>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</si>
  <si>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</si>
  <si>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</si>
  <si>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</si>
  <si>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</si>
  <si>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</si>
  <si>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</si>
  <si>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</si>
  <si>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</si>
  <si>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</si>
  <si>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</si>
  <si>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</si>
  <si>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</si>
  <si>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</si>
  <si>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</si>
  <si>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</si>
  <si>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</si>
  <si>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</si>
  <si>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</si>
  <si>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</si>
  <si>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</si>
  <si>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</si>
  <si>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</si>
  <si>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</si>
  <si>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</si>
  <si>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</si>
  <si>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</si>
  <si>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</si>
  <si>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</si>
  <si>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</si>
  <si>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</si>
  <si>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</si>
  <si>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</si>
  <si>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</si>
  <si>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</si>
  <si>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</si>
  <si>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</si>
  <si>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</si>
  <si>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</si>
  <si>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</si>
  <si>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</si>
  <si>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</si>
  <si>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</si>
  <si>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</si>
  <si>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</si>
  <si>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</si>
  <si>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</si>
  <si>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</si>
  <si>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</si>
  <si>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</si>
  <si>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</si>
  <si>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</si>
  <si>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</si>
  <si>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</si>
  <si>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</si>
  <si>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</si>
  <si>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</si>
  <si>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</si>
  <si>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</si>
  <si>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</si>
  <si>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</si>
  <si>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</si>
  <si>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</si>
  <si>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</si>
  <si>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</si>
  <si>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</si>
  <si>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</si>
  <si>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</si>
  <si>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</si>
  <si>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</si>
  <si>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</si>
  <si>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</si>
  <si>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</si>
  <si>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</si>
  <si>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</si>
  <si>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</si>
  <si>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</si>
  <si>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</si>
  <si>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</si>
  <si>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</si>
  <si>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</si>
  <si>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</si>
  <si>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</si>
  <si>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</si>
  <si>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</si>
  <si>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</si>
  <si>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</si>
  <si>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</si>
  <si>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</si>
  <si>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</si>
  <si>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</si>
  <si>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</si>
  <si>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</si>
  <si>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</si>
  <si>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</si>
  <si>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</si>
  <si>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</si>
  <si>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</si>
  <si>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</si>
  <si>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</si>
  <si>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</si>
  <si>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</si>
  <si>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</si>
  <si>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</si>
  <si>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</si>
  <si>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</si>
  <si>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</si>
  <si>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</si>
  <si>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</si>
  <si>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</si>
  <si>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</si>
  <si>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</si>
  <si>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</si>
  <si>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</si>
  <si>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</si>
  <si>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</si>
  <si>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</si>
  <si>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</si>
  <si>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</si>
  <si>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</si>
  <si>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</si>
  <si>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</si>
  <si>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</si>
  <si>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</si>
  <si>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</si>
  <si>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</si>
  <si>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</si>
  <si>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</si>
  <si>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</si>
  <si>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</si>
  <si>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</si>
  <si>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</si>
  <si>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</si>
  <si>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</si>
  <si>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</si>
  <si>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</si>
  <si>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</si>
  <si>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</si>
  <si>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</si>
  <si>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</si>
  <si>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</si>
  <si>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</si>
  <si>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</si>
  <si>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</si>
  <si>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</si>
  <si>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</si>
  <si>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</si>
  <si>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</si>
  <si>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</si>
  <si>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</si>
  <si>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</si>
  <si>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</si>
  <si>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</si>
  <si>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</si>
  <si>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</si>
  <si>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</si>
  <si>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</si>
  <si>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</si>
  <si>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</si>
  <si>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</si>
  <si>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</si>
  <si>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</si>
  <si>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</si>
  <si>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</si>
  <si>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</si>
  <si>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</si>
  <si>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</si>
  <si>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</si>
  <si>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</si>
  <si>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</si>
  <si>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</si>
  <si>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</si>
  <si>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</si>
  <si>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</si>
  <si>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</si>
  <si>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</si>
  <si>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</si>
  <si>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</si>
  <si>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</si>
  <si>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</si>
  <si>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</si>
  <si>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</si>
  <si>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</si>
  <si>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</si>
  <si>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</si>
  <si>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</si>
  <si>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</si>
  <si>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</si>
  <si>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</si>
  <si>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</si>
  <si>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</si>
  <si>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</si>
  <si>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</si>
  <si>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</si>
  <si>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</si>
  <si>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</si>
  <si>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</si>
  <si>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</si>
  <si>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</si>
  <si>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</si>
  <si>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</si>
  <si>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</si>
  <si>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</si>
  <si>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</si>
  <si>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</si>
  <si>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</si>
  <si>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</si>
  <si>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</si>
  <si>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</si>
  <si>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</si>
  <si>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</si>
  <si>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</si>
  <si>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</si>
  <si>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</si>
  <si>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</si>
  <si>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</si>
  <si>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</si>
  <si>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</si>
  <si>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</si>
  <si>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</si>
  <si>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</si>
  <si>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</si>
  <si>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</si>
  <si>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</si>
  <si>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</si>
  <si>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</si>
  <si>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</si>
  <si>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</si>
  <si>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</si>
  <si>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</si>
  <si>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</si>
  <si>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</si>
  <si>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</si>
  <si>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</si>
  <si>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</si>
  <si>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</si>
  <si>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</si>
  <si>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</si>
  <si>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</si>
  <si>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</si>
  <si>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</si>
  <si>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</si>
  <si>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</si>
  <si>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</si>
  <si>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</si>
  <si>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</si>
  <si>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</si>
  <si>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</si>
  <si>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</si>
  <si>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</si>
  <si>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</si>
  <si>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</si>
  <si>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</si>
  <si>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</si>
  <si>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</si>
  <si>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</si>
  <si>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</si>
  <si>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</si>
  <si>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</si>
  <si>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</si>
  <si>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</si>
  <si>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</si>
  <si>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</si>
  <si>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</si>
  <si>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</si>
  <si>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</si>
  <si>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</si>
  <si>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</si>
  <si>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</si>
  <si>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</si>
  <si>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</si>
  <si>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</si>
  <si>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</si>
  <si>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</si>
  <si>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</si>
  <si>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</si>
  <si>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</si>
  <si>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</si>
  <si>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</si>
  <si>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</si>
  <si>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</si>
  <si>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</si>
  <si>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</si>
  <si>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</si>
  <si>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</si>
  <si>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</si>
  <si>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</si>
  <si>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</si>
  <si>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</si>
  <si>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</si>
  <si>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</si>
  <si>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</si>
  <si>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</si>
  <si>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</si>
  <si>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</si>
  <si>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</si>
  <si>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</si>
  <si>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</si>
  <si>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</si>
  <si>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</si>
  <si>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</si>
  <si>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</si>
  <si>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</si>
  <si>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</si>
  <si>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</si>
  <si>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</si>
  <si>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</si>
  <si>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</si>
  <si>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</si>
  <si>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</si>
  <si>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</si>
  <si>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</si>
  <si>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</si>
  <si>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</si>
  <si>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</si>
  <si>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</si>
  <si>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</si>
  <si>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</si>
  <si>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</si>
  <si>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</si>
  <si>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</si>
  <si>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</si>
  <si>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</si>
  <si>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</si>
  <si>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</si>
  <si>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</si>
  <si>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</si>
  <si>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</si>
  <si>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</si>
  <si>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</si>
  <si>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</si>
  <si>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</si>
  <si>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</si>
  <si>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</si>
  <si>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</si>
  <si>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</si>
  <si>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</si>
  <si>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</si>
  <si>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</si>
  <si>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</si>
  <si>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</si>
  <si>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</si>
  <si>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</si>
  <si>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</si>
  <si>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</si>
  <si>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</si>
  <si>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</si>
  <si>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</si>
  <si>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</si>
  <si>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</si>
  <si>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</si>
  <si>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</si>
  <si>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</si>
  <si>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</si>
  <si>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</si>
  <si>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</si>
  <si>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</si>
  <si>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</si>
  <si>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</si>
  <si>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</si>
  <si>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</si>
  <si>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</si>
  <si>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</si>
  <si>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</si>
  <si>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</si>
  <si>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</si>
  <si>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</si>
  <si>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</si>
  <si>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</si>
  <si>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</si>
  <si>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</si>
  <si>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</si>
  <si>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</si>
  <si>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</si>
  <si>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</si>
  <si>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</si>
  <si>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</si>
  <si>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</si>
  <si>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</si>
  <si>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</si>
  <si>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</si>
  <si>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</si>
  <si>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</si>
  <si>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</si>
  <si>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</si>
  <si>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</si>
  <si>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</si>
  <si>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</si>
  <si>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</si>
  <si>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</si>
  <si>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</si>
  <si>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</si>
  <si>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</si>
  <si>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</si>
  <si>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</si>
  <si>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</si>
  <si>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</si>
  <si>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</si>
  <si>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</si>
  <si>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</si>
  <si>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</si>
  <si>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</si>
  <si>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</si>
  <si>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</si>
  <si>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</si>
  <si>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</si>
  <si>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</si>
  <si>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</si>
  <si>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</si>
  <si>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</si>
  <si>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</si>
  <si>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</si>
  <si>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</si>
  <si>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</si>
  <si>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</si>
  <si>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</si>
  <si>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</si>
  <si>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</si>
  <si>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</si>
  <si>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</si>
  <si>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</si>
  <si>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</si>
  <si>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</si>
  <si>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</si>
  <si>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</si>
  <si>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</si>
  <si>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</si>
  <si>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</si>
  <si>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</si>
  <si>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</si>
  <si>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</si>
  <si>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</si>
  <si>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</si>
  <si>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</si>
  <si>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</si>
  <si>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</si>
  <si>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</si>
  <si>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</si>
  <si>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</si>
  <si>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</si>
  <si>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</si>
  <si>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</si>
  <si>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</si>
  <si>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</si>
  <si>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</si>
  <si>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</si>
  <si>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</si>
  <si>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</si>
  <si>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</si>
  <si>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</si>
  <si>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</si>
  <si>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</si>
  <si>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</si>
  <si>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</si>
  <si>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</si>
  <si>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</si>
  <si>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</si>
  <si>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</si>
  <si>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</si>
  <si>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</si>
  <si>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</si>
  <si>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</si>
  <si>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</si>
  <si>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</si>
  <si>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</si>
  <si>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</si>
  <si>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</si>
  <si>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</si>
  <si>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</si>
  <si>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</si>
  <si>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</si>
  <si>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</si>
  <si>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</si>
  <si>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</si>
  <si>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</si>
  <si>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</si>
  <si>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</si>
  <si>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</si>
  <si>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</si>
  <si>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</si>
  <si>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</si>
  <si>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</si>
  <si>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</si>
  <si>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</si>
  <si>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</si>
  <si>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</si>
  <si>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</si>
  <si>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</si>
  <si>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</si>
  <si>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</si>
  <si>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</si>
  <si>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</si>
  <si>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</si>
  <si>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</si>
  <si>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</si>
  <si>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</si>
  <si>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</si>
  <si>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</si>
  <si>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</si>
  <si>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</si>
  <si>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</si>
  <si>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</si>
  <si>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</si>
  <si>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</si>
  <si>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</si>
  <si>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</si>
  <si>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</si>
  <si>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</si>
  <si>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</si>
  <si>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</si>
  <si>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</si>
  <si>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</si>
  <si>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</si>
  <si>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</si>
  <si>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</si>
  <si>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</si>
  <si>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</si>
  <si>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</si>
  <si>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</si>
  <si>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</si>
  <si>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</si>
  <si>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</si>
  <si>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</si>
  <si>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</si>
  <si>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</si>
  <si>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</si>
  <si>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</si>
  <si>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</si>
  <si>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</si>
  <si>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</si>
  <si>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</si>
  <si>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</si>
  <si>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</si>
  <si>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</si>
  <si>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</si>
  <si>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</si>
  <si>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</si>
  <si>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</si>
  <si>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</si>
  <si>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</si>
  <si>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</si>
  <si>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</si>
  <si>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</si>
  <si>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</si>
  <si>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</si>
  <si>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</si>
  <si>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</si>
  <si>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</si>
  <si>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</si>
  <si>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</si>
  <si>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</si>
  <si>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</si>
  <si>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</si>
  <si>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</si>
  <si>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</si>
  <si>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</si>
  <si>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</si>
  <si>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</si>
  <si>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</si>
  <si>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</si>
  <si>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</si>
  <si>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</si>
  <si>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</si>
  <si>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</si>
  <si>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</si>
  <si>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</si>
  <si>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</si>
  <si>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</si>
  <si>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</si>
  <si>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</si>
  <si>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</si>
  <si>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</si>
  <si>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</si>
  <si>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</si>
  <si>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</si>
  <si>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</si>
  <si>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</si>
  <si>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</si>
  <si>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</si>
  <si>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</si>
  <si>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</si>
  <si>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</si>
  <si>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</si>
  <si>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</si>
  <si>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</si>
  <si>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</si>
  <si>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</si>
  <si>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</si>
  <si>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</si>
  <si>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</si>
  <si>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</si>
  <si>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</si>
  <si>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</si>
  <si>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</si>
  <si>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</si>
  <si>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</si>
  <si>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</si>
  <si>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</si>
  <si>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</si>
  <si>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</si>
  <si>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</si>
  <si>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</si>
  <si>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</si>
  <si>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</si>
  <si>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</si>
  <si>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</si>
  <si>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</si>
  <si>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</si>
  <si>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</si>
  <si>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</si>
  <si>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</si>
  <si>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</si>
  <si>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</si>
  <si>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</si>
  <si>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</si>
  <si>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</si>
  <si>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</si>
  <si>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</si>
  <si>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</si>
  <si>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</si>
  <si>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</si>
  <si>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</si>
  <si>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</si>
  <si>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</si>
  <si>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</si>
  <si>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</si>
  <si>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</si>
  <si>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</si>
  <si>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</si>
  <si>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</si>
  <si>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</si>
  <si>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</si>
  <si>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</si>
  <si>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</si>
  <si>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</si>
  <si>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</si>
  <si>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</si>
  <si>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</si>
  <si>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</si>
  <si>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</si>
  <si>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</si>
  <si>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</si>
  <si>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</si>
  <si>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</si>
  <si>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</si>
  <si>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</si>
  <si>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</si>
  <si>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</si>
  <si>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</si>
  <si>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</si>
  <si>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</si>
  <si>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</si>
  <si>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</si>
  <si>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</si>
  <si>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</si>
  <si>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</si>
  <si>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</si>
  <si>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</si>
  <si>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</si>
  <si>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</si>
  <si>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</si>
  <si>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</si>
  <si>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</si>
  <si>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</si>
  <si>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</si>
  <si>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</si>
  <si>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</si>
  <si>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</si>
  <si>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</si>
  <si>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</si>
  <si>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</si>
  <si>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</si>
  <si>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</si>
  <si>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</si>
  <si>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</si>
  <si>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</si>
  <si>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</si>
  <si>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</si>
  <si>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</si>
  <si>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</si>
  <si>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</si>
  <si>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</si>
  <si>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</si>
  <si>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</si>
  <si>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</si>
  <si>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</si>
  <si>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</si>
  <si>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</si>
  <si>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</si>
  <si>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</si>
  <si>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</si>
  <si>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</si>
  <si>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</si>
  <si>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</si>
  <si>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</si>
  <si>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</si>
  <si>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</si>
  <si>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</si>
  <si>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</si>
  <si>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</si>
  <si>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</si>
  <si>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</si>
  <si>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</si>
  <si>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</si>
  <si>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</si>
  <si>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</si>
  <si>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</si>
  <si>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</si>
  <si>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</si>
  <si>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</si>
  <si>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</si>
  <si>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</si>
  <si>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</si>
  <si>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</si>
  <si>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</si>
  <si>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</si>
  <si>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</si>
  <si>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</si>
  <si>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</si>
  <si>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</si>
  <si>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</si>
  <si>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</si>
  <si>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</si>
  <si>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</si>
  <si>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</si>
  <si>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</si>
  <si>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</si>
  <si>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</si>
  <si>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</si>
  <si>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</si>
  <si>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</si>
  <si>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</si>
  <si>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</si>
  <si>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</si>
  <si>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</si>
  <si>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</si>
  <si>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</si>
  <si>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</si>
  <si>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</si>
  <si>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</si>
  <si>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</si>
  <si>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</si>
  <si>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</si>
  <si>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</si>
  <si>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</si>
  <si>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</si>
  <si>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</si>
  <si>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</si>
  <si>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</si>
  <si>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</si>
  <si>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</si>
  <si>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</si>
  <si>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</si>
  <si>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</si>
  <si>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</si>
  <si>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</si>
  <si>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</si>
  <si>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</si>
  <si>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</si>
  <si>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</si>
  <si>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</si>
  <si>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</si>
  <si>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</si>
  <si>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</si>
  <si>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</si>
  <si>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</si>
  <si>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</si>
  <si>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</si>
  <si>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</si>
  <si>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</si>
  <si>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</si>
  <si>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</si>
  <si>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</si>
  <si>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</si>
  <si>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</si>
  <si>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</si>
  <si>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</si>
  <si>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</si>
  <si>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</si>
  <si>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</si>
  <si>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</si>
  <si>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</si>
  <si>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</si>
  <si>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</si>
  <si>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</si>
  <si>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</si>
  <si>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</si>
  <si>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</si>
  <si>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</si>
  <si>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</si>
  <si>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</si>
  <si>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</si>
  <si>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</si>
  <si>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</si>
  <si>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</si>
  <si>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</si>
  <si>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</si>
  <si>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</si>
  <si>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</si>
  <si>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</si>
  <si>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</si>
  <si>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</si>
  <si>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</si>
  <si>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</si>
  <si>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</si>
  <si>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</si>
  <si>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</si>
  <si>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</si>
  <si>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</si>
  <si>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</si>
  <si>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</si>
  <si>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</si>
  <si>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</si>
  <si>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</si>
  <si>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</si>
  <si>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</si>
  <si>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</si>
  <si>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</si>
  <si>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</si>
  <si>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</si>
  <si>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</si>
  <si>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</si>
  <si>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</si>
  <si>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</si>
  <si>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</si>
  <si>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</si>
  <si>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</si>
  <si>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</si>
  <si>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</si>
  <si>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</si>
  <si>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</si>
  <si>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</si>
  <si>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</si>
  <si>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</si>
  <si>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</si>
  <si>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</si>
  <si>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</si>
  <si>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</si>
  <si>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</si>
  <si>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</si>
  <si>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</si>
  <si>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</si>
  <si>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</si>
  <si>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</si>
  <si>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</si>
  <si>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</si>
  <si>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</si>
  <si>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</si>
  <si>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</si>
  <si>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</si>
  <si>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</si>
  <si>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</si>
  <si>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</si>
  <si>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</si>
  <si>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</si>
  <si>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</si>
  <si>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</si>
  <si>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</si>
  <si>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</si>
  <si>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</si>
  <si>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</si>
  <si>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</si>
  <si>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</si>
  <si>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</si>
  <si>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</si>
  <si>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</si>
  <si>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</si>
  <si>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</si>
  <si>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</si>
  <si>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</si>
  <si>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</si>
  <si>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</si>
  <si>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</si>
  <si>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</si>
  <si>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</si>
  <si>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</si>
  <si>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</si>
  <si>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</si>
  <si>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</si>
  <si>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</si>
  <si>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</si>
  <si>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</si>
  <si>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</si>
  <si>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</si>
  <si>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</si>
  <si>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</si>
  <si>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</si>
  <si>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</si>
  <si>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</si>
  <si>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</si>
  <si>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</si>
  <si>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</si>
  <si>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</si>
  <si>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</si>
  <si>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</si>
  <si>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</si>
  <si>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</si>
  <si>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</si>
  <si>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</si>
  <si>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</si>
  <si>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</si>
  <si>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</si>
  <si>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</si>
  <si>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</si>
  <si>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</si>
  <si>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</si>
  <si>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</si>
  <si>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</si>
  <si>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</si>
  <si>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</si>
  <si>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</si>
  <si>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</si>
  <si>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</si>
  <si>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</si>
  <si>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</si>
  <si>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</si>
  <si>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</si>
  <si>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</si>
  <si>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</si>
  <si>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</si>
  <si>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</si>
  <si>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</si>
  <si>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</si>
  <si>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</si>
  <si>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</si>
  <si>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</si>
  <si>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</si>
  <si>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</si>
  <si>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</si>
  <si>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</si>
  <si>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</si>
  <si>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</si>
  <si>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</si>
  <si>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</si>
  <si>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</si>
  <si>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</si>
  <si>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</si>
  <si>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</si>
  <si>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</si>
  <si>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</si>
  <si>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</si>
  <si>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</si>
  <si>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</si>
  <si>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</si>
  <si>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</si>
  <si>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</si>
  <si>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</si>
  <si>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</si>
  <si>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</si>
  <si>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</si>
  <si>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</si>
  <si>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</si>
  <si>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</si>
  <si>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</si>
  <si>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</si>
  <si>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</si>
  <si>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</si>
  <si>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</si>
  <si>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</si>
  <si>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</si>
  <si>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</si>
  <si>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</si>
  <si>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</si>
  <si>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</si>
  <si>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</si>
  <si>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</si>
  <si>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</si>
  <si>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</si>
  <si>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</si>
  <si>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</si>
  <si>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</si>
  <si>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</si>
  <si>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</si>
  <si>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</si>
  <si>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</si>
  <si>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</si>
  <si>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</si>
  <si>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</si>
  <si>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</si>
  <si>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</si>
  <si>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</si>
  <si>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</si>
  <si>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</si>
  <si>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</si>
  <si>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</si>
  <si>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</si>
  <si>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</si>
  <si>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</si>
  <si>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</si>
  <si>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</si>
  <si>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</si>
  <si>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</si>
  <si>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</si>
  <si>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</si>
  <si>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</si>
  <si>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</si>
  <si>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</si>
  <si>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</si>
  <si>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</si>
  <si>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</si>
  <si>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</si>
  <si>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</si>
  <si>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</si>
  <si>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</si>
  <si>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</si>
  <si>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</si>
  <si>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</si>
  <si>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</si>
  <si>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</si>
  <si>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</si>
  <si>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</si>
  <si>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</si>
  <si>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</si>
  <si>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</si>
  <si>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</si>
  <si>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</si>
  <si>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</si>
  <si>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</si>
  <si>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</si>
  <si>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</si>
  <si>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</si>
  <si>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</si>
  <si>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</si>
  <si>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</si>
  <si>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</si>
  <si>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</si>
  <si>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</si>
  <si>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</si>
  <si>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</si>
  <si>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</si>
  <si>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</si>
  <si>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</si>
  <si>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</si>
  <si>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</si>
  <si>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</si>
  <si>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</si>
  <si>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</si>
  <si>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</si>
  <si>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</si>
  <si>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</si>
  <si>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</si>
  <si>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</si>
  <si>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</si>
  <si>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</si>
  <si>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</si>
  <si>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</si>
  <si>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</si>
  <si>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</si>
  <si>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</si>
  <si>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</si>
  <si>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</si>
  <si>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</si>
  <si>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</si>
  <si>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</si>
  <si>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</si>
  <si>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</si>
  <si>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</si>
  <si>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</si>
  <si>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</si>
  <si>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</si>
  <si>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</si>
  <si>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</si>
  <si>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</si>
  <si>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</si>
  <si>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</si>
  <si>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</si>
  <si>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</si>
  <si>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</si>
  <si>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</si>
  <si>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</si>
  <si>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</si>
  <si>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</si>
  <si>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</si>
  <si>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</si>
  <si>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</si>
  <si>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</si>
  <si>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</si>
  <si>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</si>
  <si>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</si>
  <si>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</si>
  <si>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</si>
  <si>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</si>
  <si>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</si>
  <si>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</si>
  <si>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</si>
  <si>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</si>
  <si>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</si>
  <si>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</si>
  <si>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</si>
  <si>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</si>
  <si>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</si>
  <si>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</si>
  <si>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</si>
  <si>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</si>
  <si>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</si>
  <si>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</si>
  <si>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</si>
  <si>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</si>
  <si>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</si>
  <si>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</si>
  <si>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</si>
  <si>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</si>
  <si>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</si>
  <si>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</si>
  <si>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</si>
  <si>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</si>
  <si>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</si>
  <si>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</si>
  <si>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</si>
  <si>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</si>
  <si>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</si>
  <si>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</si>
  <si>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</si>
  <si>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</si>
  <si>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</si>
  <si>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</si>
  <si>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</si>
  <si>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</si>
  <si>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</si>
  <si>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</si>
  <si>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</si>
  <si>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</si>
  <si>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</si>
  <si>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</si>
  <si>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</si>
  <si>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</si>
  <si>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</si>
  <si>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</si>
  <si>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</si>
  <si>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</si>
  <si>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</si>
  <si>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</si>
  <si>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</si>
  <si>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</si>
  <si>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</si>
  <si>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</si>
  <si>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</si>
  <si>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</si>
  <si>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</si>
  <si>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</si>
  <si>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</si>
  <si>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</si>
  <si>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</si>
  <si>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</si>
  <si>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</si>
  <si>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</si>
  <si>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</si>
  <si>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</si>
  <si>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</si>
  <si>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</si>
  <si>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</si>
  <si>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</si>
  <si>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</si>
  <si>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</si>
  <si>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</si>
  <si>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</si>
  <si>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</si>
  <si>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</si>
  <si>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</si>
  <si>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</si>
  <si>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</si>
  <si>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</si>
  <si>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</si>
  <si>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</si>
  <si>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</si>
  <si>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</si>
  <si>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</si>
  <si>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</si>
  <si>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</si>
  <si>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</si>
  <si>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</si>
  <si>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</si>
  <si>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</si>
  <si>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</si>
  <si>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</si>
  <si>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</si>
  <si>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</si>
  <si>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</si>
  <si>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</si>
  <si>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</si>
  <si>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</si>
  <si>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</si>
  <si>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</si>
  <si>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</si>
  <si>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</si>
  <si>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</si>
  <si>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</si>
  <si>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</si>
  <si>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</si>
  <si>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</si>
  <si>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</si>
  <si>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</si>
  <si>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</si>
  <si>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</si>
  <si>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</si>
  <si>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</si>
  <si>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</si>
  <si>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</si>
  <si>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</si>
  <si>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</si>
  <si>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</si>
  <si>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</si>
  <si>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</si>
  <si>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</si>
  <si>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</si>
  <si>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</si>
  <si>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</si>
  <si>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</si>
  <si>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</si>
  <si>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</si>
  <si>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</si>
  <si>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</si>
  <si>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</si>
  <si>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</si>
  <si>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</si>
  <si>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</si>
  <si>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</si>
  <si>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</si>
  <si>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</si>
  <si>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</si>
  <si>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</si>
  <si>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</si>
  <si>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</si>
  <si>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</si>
  <si>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</si>
  <si>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</si>
  <si>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</si>
  <si>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</si>
  <si>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</si>
  <si>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</si>
  <si>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</si>
  <si>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</si>
  <si>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</si>
  <si>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</si>
  <si>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</si>
  <si>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</si>
  <si>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</si>
  <si>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</si>
  <si>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</si>
  <si>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</si>
  <si>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</si>
  <si>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</si>
  <si>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</si>
  <si>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</si>
  <si>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</si>
  <si>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</si>
  <si>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</si>
  <si>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</si>
  <si>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</si>
  <si>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</si>
  <si>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</si>
  <si>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</si>
  <si>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</si>
  <si>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</si>
  <si>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</si>
  <si>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</si>
  <si>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</si>
  <si>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</si>
  <si>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</si>
  <si>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</si>
  <si>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</si>
  <si>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</si>
  <si>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</si>
  <si>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</si>
  <si>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</si>
  <si>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</si>
  <si>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</si>
  <si>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</si>
  <si>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</si>
  <si>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</si>
  <si>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</si>
  <si>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</si>
  <si>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</si>
  <si>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</si>
  <si>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</si>
  <si>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</si>
  <si>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</si>
  <si>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</si>
  <si>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</si>
  <si>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</si>
  <si>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</si>
  <si>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</si>
  <si>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</si>
  <si>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</si>
  <si>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</si>
  <si>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</si>
  <si>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</si>
  <si>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</si>
  <si>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</si>
  <si>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</si>
  <si>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</si>
  <si>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</si>
  <si>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</si>
  <si>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</si>
  <si>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</si>
  <si>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</si>
  <si>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</si>
  <si>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</si>
  <si>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</si>
  <si>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</si>
  <si>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</si>
  <si>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</si>
  <si>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</si>
  <si>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</si>
  <si>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</si>
  <si>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</si>
  <si>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</si>
  <si>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</si>
  <si>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</si>
  <si>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</si>
  <si>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</si>
  <si>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</si>
  <si>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</si>
  <si>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</si>
  <si>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</si>
  <si>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</si>
  <si>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</si>
  <si>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</si>
  <si>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</si>
  <si>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</si>
  <si>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</si>
  <si>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</si>
  <si>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</si>
  <si>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</si>
  <si>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</si>
  <si>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</si>
  <si>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</si>
  <si>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</si>
  <si>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</si>
  <si>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</si>
  <si>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</si>
  <si>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</si>
  <si>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</si>
  <si>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</si>
  <si>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</si>
  <si>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</si>
  <si>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</si>
  <si>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</si>
  <si>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</si>
  <si>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</si>
  <si>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</si>
  <si>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</si>
  <si>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</si>
  <si>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</si>
  <si>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</si>
  <si>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</si>
  <si>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</si>
  <si>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</si>
  <si>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</si>
  <si>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</si>
  <si>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</si>
  <si>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</si>
  <si>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</si>
  <si>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</si>
  <si>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</si>
  <si>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</si>
  <si>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</si>
  <si>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</si>
  <si>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</si>
  <si>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</si>
  <si>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</si>
  <si>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</si>
  <si>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</si>
  <si>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</si>
  <si>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</si>
  <si>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</si>
  <si>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</si>
  <si>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</si>
  <si>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</si>
  <si>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</si>
  <si>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</si>
  <si>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</si>
  <si>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</si>
  <si>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</si>
  <si>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</si>
  <si>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</si>
  <si>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</si>
  <si>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</si>
  <si>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</si>
  <si>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</si>
  <si>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</si>
  <si>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</si>
  <si>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</si>
  <si>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</si>
  <si>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</si>
  <si>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</si>
  <si>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</si>
  <si>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</si>
  <si>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</si>
  <si>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</si>
  <si>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</si>
  <si>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</si>
  <si>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</si>
  <si>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</si>
  <si>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</si>
  <si>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</si>
  <si>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</si>
  <si>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</si>
  <si>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</si>
  <si>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</si>
  <si>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</si>
  <si>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</si>
  <si>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</si>
  <si>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</si>
  <si>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</si>
  <si>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</si>
  <si>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</si>
  <si>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</si>
  <si>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</si>
  <si>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</si>
  <si>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</si>
  <si>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</si>
  <si>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</si>
  <si>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</si>
  <si>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</si>
  <si>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</si>
  <si>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</si>
  <si>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</si>
  <si>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</si>
  <si>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</si>
  <si>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</si>
  <si>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</si>
  <si>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</si>
  <si>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</si>
  <si>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</si>
  <si>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</si>
  <si>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</si>
  <si>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</si>
  <si>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</si>
  <si>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</si>
  <si>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</si>
  <si>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</si>
  <si>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</si>
  <si>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</si>
  <si>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</si>
  <si>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</si>
  <si>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</si>
  <si>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</si>
  <si>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</si>
  <si>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</si>
  <si>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</si>
  <si>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</si>
  <si>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</si>
  <si>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</si>
  <si>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</si>
  <si>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</si>
  <si>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</si>
  <si>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</si>
  <si>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</si>
  <si>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</si>
  <si>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</si>
  <si>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</si>
  <si>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</si>
  <si>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</si>
  <si>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</si>
  <si>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</si>
  <si>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</si>
  <si>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</si>
  <si>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</si>
  <si>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</si>
  <si>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</si>
  <si>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</si>
  <si>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</si>
  <si>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</si>
  <si>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</si>
  <si>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</si>
  <si>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</si>
  <si>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</si>
  <si>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</si>
  <si>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</si>
  <si>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</si>
  <si>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</si>
  <si>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</si>
  <si>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</si>
  <si>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</si>
  <si>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</si>
  <si>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</si>
  <si>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</si>
  <si>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</si>
  <si>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</si>
  <si>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</si>
  <si>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</si>
  <si>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</si>
  <si>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</si>
  <si>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</si>
  <si>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</si>
  <si>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</si>
  <si>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</si>
  <si>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</si>
  <si>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</si>
  <si>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</si>
  <si>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</si>
  <si>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</si>
  <si>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</si>
  <si>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</si>
  <si>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</si>
  <si>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</si>
  <si>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</si>
  <si>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</si>
  <si>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</si>
  <si>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</si>
  <si>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</si>
  <si>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</si>
  <si>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</si>
  <si>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</si>
  <si>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</si>
  <si>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</si>
  <si>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</si>
  <si>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</si>
  <si>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</si>
  <si>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</si>
  <si>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</si>
  <si>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</si>
  <si>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</si>
  <si>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</si>
  <si>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</si>
  <si>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</si>
  <si>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</si>
  <si>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</si>
  <si>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</si>
  <si>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</si>
  <si>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</si>
  <si>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</si>
  <si>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</si>
  <si>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</si>
  <si>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</si>
  <si>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</si>
  <si>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</si>
  <si>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</si>
  <si>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</si>
  <si>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</si>
  <si>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</si>
  <si>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</si>
  <si>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</si>
  <si>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</si>
  <si>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</si>
  <si>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</si>
  <si>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</si>
  <si>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</si>
  <si>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</si>
  <si>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</si>
  <si>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</si>
  <si>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</si>
  <si>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</si>
  <si>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</si>
  <si>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</si>
  <si>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</si>
  <si>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</si>
  <si>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</si>
  <si>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</si>
  <si>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</si>
  <si>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</si>
  <si>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</si>
  <si>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</si>
  <si>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</si>
  <si>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</si>
  <si>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</si>
  <si>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</si>
  <si>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</si>
  <si>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</si>
  <si>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</si>
  <si>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</si>
  <si>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</si>
  <si>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</si>
  <si>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</si>
  <si>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</si>
  <si>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</si>
  <si>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</si>
  <si>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</si>
  <si>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</si>
  <si>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</si>
  <si>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</si>
  <si>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</si>
  <si>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</si>
  <si>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</si>
  <si>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</si>
  <si>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</si>
  <si>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</si>
  <si>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</si>
  <si>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</si>
  <si>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</si>
  <si>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</si>
  <si>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</si>
  <si>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</si>
  <si>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</si>
  <si>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</si>
  <si>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</si>
  <si>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</si>
  <si>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</si>
  <si>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</si>
  <si>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</si>
  <si>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</si>
  <si>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</si>
  <si>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</si>
  <si>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</si>
  <si>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</si>
  <si>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</si>
  <si>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</si>
  <si>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</si>
  <si>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</si>
  <si>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</si>
  <si>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</si>
  <si>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</si>
  <si>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</si>
  <si>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</si>
  <si>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</si>
  <si>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</si>
  <si>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</si>
  <si>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</si>
  <si>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</si>
  <si>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</si>
  <si>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</si>
  <si>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</si>
  <si>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</si>
  <si>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</si>
  <si>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</si>
  <si>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</si>
  <si>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</si>
  <si>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</si>
  <si>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</si>
  <si>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</si>
  <si>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</si>
  <si>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</si>
  <si>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</si>
  <si>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</si>
  <si>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</si>
  <si>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</si>
  <si>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</si>
  <si>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</si>
  <si>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</si>
  <si>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</si>
  <si>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</si>
  <si>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</si>
  <si>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</si>
  <si>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</si>
  <si>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</si>
  <si>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</si>
  <si>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</si>
  <si>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</si>
  <si>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</si>
  <si>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</si>
  <si>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</si>
  <si>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</si>
  <si>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</si>
  <si>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</si>
  <si>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</si>
  <si>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</si>
  <si>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</si>
  <si>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</si>
  <si>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</si>
  <si>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</si>
  <si>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</si>
  <si>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</si>
  <si>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</si>
  <si>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</si>
  <si>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</si>
  <si>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</si>
  <si>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</si>
  <si>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</si>
  <si>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</si>
  <si>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</si>
  <si>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</si>
  <si>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</si>
  <si>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</si>
  <si>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</si>
  <si>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</si>
  <si>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</si>
  <si>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</si>
  <si>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</si>
  <si>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</si>
  <si>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</si>
  <si>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</si>
  <si>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</si>
  <si>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</si>
  <si>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</si>
  <si>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</si>
  <si>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</si>
  <si>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</si>
  <si>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</si>
  <si>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</si>
  <si>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</si>
  <si>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</si>
  <si>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</si>
  <si>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</si>
  <si>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</si>
  <si>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</si>
  <si>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</si>
  <si>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</si>
  <si>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</si>
  <si>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</si>
  <si>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</si>
  <si>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</si>
  <si>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</si>
  <si>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</si>
  <si>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</si>
  <si>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</si>
  <si>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</si>
  <si>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</si>
  <si>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</si>
  <si>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</si>
  <si>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</si>
  <si>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</si>
  <si>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</si>
  <si>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</si>
  <si>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</si>
  <si>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</si>
  <si>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</si>
  <si>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</si>
  <si>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</si>
  <si>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</si>
  <si>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</si>
  <si>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</si>
  <si>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</si>
  <si>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</si>
  <si>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</si>
  <si>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</si>
  <si>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</si>
  <si>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</si>
  <si>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</si>
  <si>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</si>
  <si>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</si>
  <si>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</si>
  <si>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</si>
  <si>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</si>
  <si>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</si>
  <si>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</si>
  <si>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</si>
  <si>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</si>
  <si>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</si>
  <si>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</si>
  <si>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</si>
  <si>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</si>
  <si>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</si>
  <si>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</si>
  <si>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</si>
  <si>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</si>
  <si>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</si>
  <si>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</si>
  <si>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</si>
  <si>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</si>
  <si>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</si>
  <si>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</si>
  <si>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</si>
  <si>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</si>
  <si>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</si>
  <si>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</si>
  <si>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</si>
  <si>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</si>
  <si>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</si>
  <si>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</si>
  <si>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</si>
  <si>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</si>
  <si>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</si>
  <si>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</si>
  <si>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</si>
  <si>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</si>
  <si>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</si>
  <si>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</si>
  <si>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</si>
  <si>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</si>
  <si>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</si>
  <si>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</si>
  <si>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</si>
  <si>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</si>
  <si>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</si>
  <si>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</si>
  <si>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</si>
  <si>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</si>
  <si>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</si>
  <si>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</si>
  <si>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</si>
  <si>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</si>
  <si>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</si>
  <si>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</si>
  <si>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</si>
  <si>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</si>
  <si>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</si>
  <si>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</si>
  <si>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</si>
  <si>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</si>
  <si>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</si>
  <si>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</si>
  <si>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</si>
  <si>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</si>
  <si>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</si>
  <si>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</si>
  <si>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</si>
  <si>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</si>
  <si>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</si>
  <si>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</si>
  <si>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</si>
  <si>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</si>
  <si>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</si>
  <si>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</si>
  <si>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</si>
  <si>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</si>
  <si>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</si>
  <si>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</si>
  <si>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</si>
  <si>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</si>
  <si>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</si>
  <si>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</si>
  <si>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</si>
  <si>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</si>
  <si>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</si>
  <si>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</si>
  <si>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</si>
  <si>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</si>
  <si>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</si>
  <si>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</si>
  <si>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</si>
  <si>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</si>
  <si>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</si>
  <si>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</si>
  <si>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</si>
  <si>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</si>
  <si>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</si>
  <si>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</si>
  <si>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</si>
  <si>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</si>
  <si>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</si>
  <si>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</si>
  <si>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</si>
  <si>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</si>
  <si>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</si>
  <si>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</si>
  <si>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</si>
  <si>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</si>
  <si>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</si>
  <si>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</si>
  <si>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</si>
  <si>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</si>
  <si>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</si>
  <si>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</si>
  <si>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</si>
  <si>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</si>
  <si>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</si>
  <si>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</si>
  <si>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</si>
  <si>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</si>
  <si>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</si>
  <si>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</si>
  <si>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</si>
  <si>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</si>
  <si>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</si>
  <si>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</si>
  <si>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</si>
  <si>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</si>
  <si>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</si>
  <si>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</si>
  <si>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</si>
  <si>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</si>
  <si>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</si>
  <si>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</si>
  <si>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</si>
  <si>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</si>
  <si>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</si>
  <si>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</si>
  <si>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</si>
  <si>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</si>
  <si>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</si>
  <si>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</si>
  <si>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</si>
  <si>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</si>
  <si>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</si>
  <si>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</si>
  <si>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</si>
  <si>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</si>
  <si>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</si>
  <si>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</si>
  <si>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</si>
  <si>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</si>
  <si>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</si>
  <si>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</si>
  <si>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</si>
  <si>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</si>
  <si>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</si>
  <si>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</si>
  <si>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</si>
  <si>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</si>
  <si>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</si>
  <si>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</si>
  <si>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</si>
  <si>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</si>
  <si>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</si>
  <si>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</si>
  <si>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</si>
  <si>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</si>
  <si>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</si>
  <si>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</si>
  <si>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</si>
  <si>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</si>
  <si>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</si>
  <si>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</si>
  <si>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</si>
  <si>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</si>
  <si>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</si>
  <si>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</si>
  <si>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</si>
  <si>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</si>
  <si>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</si>
  <si>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</si>
  <si>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</si>
  <si>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</si>
  <si>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</si>
  <si>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</si>
  <si>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</si>
  <si>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</si>
  <si>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</si>
  <si>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</si>
  <si>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</si>
  <si>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</si>
  <si>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</si>
  <si>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</si>
  <si>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</si>
  <si>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</si>
  <si>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</si>
  <si>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</si>
  <si>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</si>
  <si>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</si>
  <si>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</si>
  <si>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</si>
  <si>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</si>
  <si>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</si>
  <si>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</si>
  <si>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</si>
  <si>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</si>
  <si>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</si>
  <si>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</si>
  <si>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</si>
  <si>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</si>
  <si>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</si>
  <si>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</si>
  <si>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</si>
  <si>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</si>
  <si>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</si>
  <si>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</si>
  <si>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</si>
  <si>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</si>
  <si>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</si>
  <si>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</si>
  <si>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</si>
  <si>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</si>
  <si>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</si>
  <si>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</si>
  <si>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</si>
  <si>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</si>
  <si>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</si>
  <si>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</si>
  <si>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</si>
  <si>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</si>
  <si>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</si>
  <si>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</si>
  <si>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</si>
  <si>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</si>
  <si>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</si>
  <si>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</si>
  <si>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</si>
  <si>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</si>
  <si>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</si>
  <si>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</si>
  <si>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</si>
  <si>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</si>
  <si>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</si>
  <si>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</si>
  <si>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</si>
  <si>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</si>
  <si>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</si>
  <si>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</si>
  <si>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</si>
  <si>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</si>
  <si>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</si>
  <si>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</si>
  <si>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</si>
  <si>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</si>
  <si>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</si>
  <si>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</si>
  <si>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</si>
  <si>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</si>
  <si>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</si>
  <si>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</si>
  <si>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</si>
  <si>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</si>
  <si>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</si>
  <si>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</si>
  <si>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</si>
  <si>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</si>
  <si>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</si>
  <si>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</si>
  <si>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</si>
  <si>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</si>
  <si>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</si>
  <si>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</si>
  <si>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</si>
  <si>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</si>
  <si>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</si>
  <si>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</si>
  <si>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</si>
  <si>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</si>
  <si>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</si>
  <si>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</si>
  <si>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</si>
  <si>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</si>
  <si>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</si>
  <si>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</si>
  <si>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</si>
  <si>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</si>
  <si>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</si>
  <si>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</si>
  <si>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</si>
  <si>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</si>
  <si>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</si>
  <si>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</si>
  <si>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</si>
  <si>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</si>
  <si>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</si>
  <si>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</si>
  <si>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</si>
  <si>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</si>
  <si>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</si>
  <si>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</si>
  <si>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</si>
  <si>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</si>
  <si>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</si>
  <si>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</si>
  <si>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</si>
  <si>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</si>
  <si>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</si>
  <si>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</si>
  <si>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</si>
  <si>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</si>
  <si>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</si>
  <si>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</si>
  <si>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</si>
  <si>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</si>
  <si>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</si>
  <si>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</si>
  <si>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</si>
  <si>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</si>
  <si>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</si>
  <si>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</si>
  <si>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</si>
  <si>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</si>
  <si>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</si>
  <si>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</si>
  <si>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</si>
  <si>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</si>
  <si>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</si>
  <si>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</si>
  <si>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</si>
  <si>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</si>
  <si>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</si>
  <si>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</si>
  <si>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</si>
  <si>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</si>
  <si>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</si>
  <si>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</si>
  <si>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</si>
  <si>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</si>
  <si>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</si>
  <si>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</si>
  <si>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</si>
  <si>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</si>
  <si>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</si>
  <si>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</si>
  <si>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</si>
  <si>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</si>
  <si>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</si>
  <si>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</si>
  <si>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</si>
  <si>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</si>
  <si>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</si>
  <si>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</si>
  <si>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</si>
  <si>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</si>
  <si>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</si>
  <si>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</si>
  <si>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</si>
  <si>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</si>
  <si>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</si>
  <si>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</si>
  <si>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</si>
  <si>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</si>
  <si>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</si>
  <si>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</si>
  <si>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</si>
  <si>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</si>
  <si>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</si>
  <si>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</si>
  <si>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</si>
  <si>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</si>
  <si>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</si>
  <si>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</si>
  <si>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</si>
  <si>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</si>
  <si>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</si>
  <si>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</si>
  <si>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</si>
  <si>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</si>
  <si>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</si>
  <si>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</si>
  <si>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</si>
  <si>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</si>
  <si>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</si>
  <si>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</si>
  <si>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</si>
  <si>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</si>
  <si>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</si>
  <si>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</si>
  <si>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</si>
  <si>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</si>
  <si>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</si>
  <si>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</si>
  <si>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</si>
  <si>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</si>
  <si>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</si>
  <si>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</si>
  <si>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</si>
  <si>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</si>
  <si>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</si>
  <si>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</si>
  <si>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</si>
  <si>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</si>
  <si>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</si>
  <si>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</si>
  <si>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</si>
  <si>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</si>
  <si>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</si>
  <si>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</si>
  <si>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</si>
  <si>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</si>
  <si>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</si>
  <si>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</si>
  <si>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</si>
  <si>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</si>
  <si>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</si>
  <si>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</si>
  <si>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</si>
  <si>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</si>
  <si>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</si>
  <si>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</si>
  <si>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</si>
  <si>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</si>
  <si>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</si>
  <si>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</si>
  <si>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</si>
  <si>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</si>
  <si>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</si>
  <si>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</si>
  <si>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</si>
  <si>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</si>
  <si>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</si>
  <si>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</si>
  <si>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</si>
  <si>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</si>
  <si>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</si>
  <si>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</si>
  <si>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</si>
  <si>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</si>
  <si>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</si>
  <si>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</si>
  <si>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</si>
  <si>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</si>
  <si>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</si>
  <si>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</si>
  <si>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</si>
  <si>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</si>
  <si>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</si>
  <si>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</si>
  <si>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</si>
  <si>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</si>
  <si>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</si>
  <si>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</si>
  <si>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</si>
  <si>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</si>
  <si>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</si>
  <si>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</si>
  <si>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</si>
  <si>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</si>
  <si>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</si>
  <si>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</si>
  <si>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</si>
  <si>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</si>
  <si>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</si>
  <si>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</si>
  <si>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</si>
  <si>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</si>
  <si>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</si>
  <si>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</si>
  <si>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</si>
  <si>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</si>
  <si>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</si>
  <si>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</si>
  <si>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</si>
  <si>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</si>
  <si>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</si>
  <si>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</si>
  <si>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</si>
  <si>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</si>
  <si>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</si>
  <si>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</si>
  <si>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</si>
  <si>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</si>
  <si>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</si>
  <si>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</si>
  <si>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</si>
  <si>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</si>
  <si>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</si>
  <si>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</si>
  <si>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</si>
  <si>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</si>
  <si>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</si>
  <si>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</si>
  <si>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</si>
  <si>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</si>
  <si>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</si>
  <si>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</si>
  <si>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</si>
  <si>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</si>
  <si>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</si>
  <si>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</si>
  <si>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</si>
  <si>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</si>
  <si>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</si>
  <si>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</si>
  <si>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</si>
  <si>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</si>
  <si>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</si>
  <si>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</si>
  <si>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</si>
  <si>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</si>
  <si>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</si>
  <si>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</si>
  <si>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</si>
  <si>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</si>
  <si>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</si>
  <si>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</si>
  <si>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</si>
  <si>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</si>
  <si>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</si>
  <si>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</si>
  <si>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</si>
  <si>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</si>
  <si>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</si>
  <si>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</si>
  <si>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</si>
  <si>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</si>
  <si>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</si>
  <si>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</si>
  <si>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</si>
  <si>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</si>
  <si>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</si>
  <si>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</si>
  <si>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</si>
  <si>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</si>
  <si>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</si>
  <si>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</si>
  <si>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</si>
  <si>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</si>
  <si>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</si>
  <si>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</si>
  <si>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</si>
  <si>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</si>
  <si>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</si>
  <si>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</si>
  <si>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</si>
  <si>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</si>
  <si>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</si>
  <si>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</si>
  <si>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</si>
  <si>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</si>
  <si>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</si>
  <si>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</si>
  <si>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</si>
  <si>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</si>
  <si>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</si>
  <si>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</si>
  <si>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</si>
  <si>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</si>
  <si>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</si>
  <si>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</si>
  <si>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</si>
  <si>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</si>
  <si>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</si>
  <si>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</si>
  <si>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</si>
  <si>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</si>
  <si>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</si>
  <si>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</si>
  <si>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</si>
  <si>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</si>
  <si>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</si>
  <si>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</si>
  <si>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</si>
  <si>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</si>
  <si>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</si>
  <si>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</si>
  <si>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</si>
  <si>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</si>
  <si>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</si>
  <si>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</si>
  <si>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</si>
  <si>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</si>
  <si>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</si>
  <si>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</si>
  <si>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</si>
  <si>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</si>
  <si>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</si>
  <si>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</si>
  <si>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</si>
  <si>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</si>
  <si>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</si>
  <si>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</si>
  <si>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</si>
  <si>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</si>
  <si>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</si>
  <si>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</si>
  <si>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</si>
  <si>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</si>
  <si>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</si>
  <si>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</si>
  <si>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</si>
  <si>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</si>
  <si>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</si>
  <si>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</si>
  <si>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</si>
  <si>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</si>
  <si>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</si>
  <si>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</si>
  <si>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</si>
  <si>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</si>
  <si>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</si>
  <si>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</si>
  <si>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</si>
  <si>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</si>
  <si>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</si>
  <si>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</si>
  <si>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</si>
  <si>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</si>
  <si>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</si>
  <si>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</si>
  <si>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</si>
  <si>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</si>
  <si>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</si>
  <si>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</si>
  <si>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</si>
  <si>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</si>
  <si>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</si>
  <si>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</si>
  <si>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</si>
  <si>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</si>
  <si>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</si>
  <si>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</si>
  <si>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</si>
  <si>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</si>
  <si>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</si>
  <si>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</si>
  <si>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</si>
  <si>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</si>
  <si>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</si>
  <si>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</si>
  <si>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</si>
  <si>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</si>
  <si>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</si>
  <si>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</si>
  <si>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</si>
  <si>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</si>
  <si>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</si>
  <si>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</si>
  <si>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</si>
  <si>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</si>
  <si>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</si>
  <si>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</si>
  <si>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</si>
  <si>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</si>
  <si>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</si>
  <si>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</si>
  <si>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</si>
  <si>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</si>
  <si>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</si>
  <si>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</si>
  <si>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</si>
  <si>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</si>
  <si>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</si>
  <si>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</si>
  <si>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</si>
  <si>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</si>
  <si>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</si>
  <si>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</si>
  <si>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</si>
  <si>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</si>
  <si>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</si>
  <si>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</si>
  <si>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</si>
  <si>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</si>
  <si>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</si>
  <si>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</si>
  <si>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</si>
  <si>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</si>
  <si>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</si>
  <si>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</si>
  <si>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</si>
  <si>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</si>
  <si>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</si>
  <si>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</si>
  <si>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</si>
  <si>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</si>
  <si>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</si>
  <si>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</si>
  <si>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</si>
  <si>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</si>
  <si>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</si>
  <si>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</si>
  <si>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</si>
  <si>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</si>
  <si>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</si>
  <si>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</si>
  <si>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</si>
  <si>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</si>
  <si>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</si>
  <si>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</si>
  <si>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</si>
  <si>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</si>
  <si>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</si>
  <si>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</si>
  <si>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</si>
  <si>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</si>
  <si>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</si>
  <si>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</si>
  <si>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</si>
  <si>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</si>
  <si>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</si>
  <si>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</si>
  <si>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</si>
  <si>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</si>
  <si>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</si>
  <si>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</si>
  <si>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</si>
  <si>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</si>
  <si>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</si>
  <si>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</si>
  <si>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</si>
  <si>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</si>
  <si>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</si>
  <si>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</si>
  <si>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</si>
  <si>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</si>
  <si>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</si>
  <si>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</si>
  <si>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</si>
  <si>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</si>
  <si>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</si>
  <si>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</si>
  <si>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</si>
  <si>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</si>
  <si>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</si>
  <si>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</si>
  <si>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</si>
  <si>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</si>
  <si>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</si>
  <si>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</si>
  <si>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</si>
  <si>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</si>
  <si>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</si>
  <si>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</si>
  <si>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</si>
  <si>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</si>
  <si>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</si>
  <si>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</si>
  <si>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</si>
  <si>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</si>
  <si>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</si>
  <si>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</si>
  <si>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</si>
  <si>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</si>
  <si>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</si>
  <si>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</si>
  <si>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</si>
  <si>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</si>
  <si>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</si>
  <si>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</si>
  <si>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</si>
  <si>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</si>
  <si>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</si>
  <si>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</si>
  <si>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</si>
  <si>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</si>
  <si>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</si>
  <si>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</si>
  <si>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</si>
  <si>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</si>
  <si>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</si>
  <si>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</si>
  <si>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</si>
  <si>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</si>
  <si>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</si>
  <si>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</si>
  <si>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</si>
  <si>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</si>
  <si>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</si>
  <si>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</si>
  <si>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</si>
  <si>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</si>
  <si>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</si>
  <si>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</si>
  <si>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</si>
  <si>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</si>
  <si>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</si>
  <si>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</si>
  <si>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</si>
  <si>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</si>
  <si>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</si>
  <si>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</si>
  <si>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</si>
  <si>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</si>
  <si>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</si>
  <si>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</si>
  <si>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</si>
  <si>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</si>
  <si>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</si>
  <si>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</si>
  <si>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</si>
  <si>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</si>
  <si>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</si>
  <si>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</si>
  <si>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</si>
  <si>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</si>
  <si>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</si>
  <si>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</si>
  <si>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</si>
  <si>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</si>
  <si>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</si>
  <si>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</si>
  <si>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</si>
  <si>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</si>
  <si>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</si>
  <si>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</si>
  <si>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</si>
  <si>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</si>
  <si>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</si>
  <si>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</si>
  <si>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</si>
  <si>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</si>
  <si>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</si>
  <si>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</si>
  <si>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</si>
  <si>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</si>
  <si>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</si>
  <si>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</si>
  <si>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</si>
  <si>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</si>
  <si>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</si>
  <si>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</si>
  <si>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</si>
  <si>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</si>
  <si>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</si>
  <si>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</si>
  <si>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</si>
  <si>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</si>
  <si>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</si>
  <si>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</si>
  <si>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</si>
  <si>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</si>
  <si>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</si>
  <si>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</si>
  <si>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</si>
  <si>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</si>
  <si>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</si>
  <si>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</si>
  <si>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</si>
  <si>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</si>
  <si>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</si>
  <si>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</si>
  <si>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</si>
  <si>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</si>
  <si>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</si>
  <si>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</si>
  <si>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</si>
  <si>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</si>
  <si>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</si>
  <si>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</si>
  <si>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</si>
  <si>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</si>
  <si>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</si>
  <si>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</si>
  <si>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</si>
  <si>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</si>
  <si>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</si>
  <si>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</si>
  <si>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</si>
  <si>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</si>
  <si>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</si>
  <si>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</si>
  <si>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</si>
  <si>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</si>
  <si>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</si>
  <si>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</si>
  <si>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</si>
  <si>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</si>
  <si>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</si>
  <si>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</si>
  <si>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</si>
  <si>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</si>
  <si>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</si>
  <si>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</si>
  <si>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</si>
  <si>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</si>
  <si>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</si>
  <si>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</si>
  <si>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</si>
  <si>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</si>
  <si>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</si>
  <si>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</si>
  <si>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</si>
  <si>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</si>
  <si>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</si>
  <si>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</si>
  <si>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</si>
  <si>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</si>
  <si>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</si>
  <si>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</si>
  <si>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</si>
  <si>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</si>
  <si>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</si>
  <si>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</si>
  <si>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</si>
  <si>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</si>
  <si>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</si>
  <si>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</si>
  <si>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</si>
  <si>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</si>
  <si>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</si>
  <si>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</si>
  <si>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</si>
  <si>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</si>
  <si>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</si>
  <si>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</si>
  <si>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</si>
  <si>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</si>
  <si>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</si>
  <si>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</si>
  <si>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</si>
  <si>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</si>
  <si>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</si>
  <si>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</si>
  <si>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</si>
  <si>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</si>
  <si>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</si>
  <si>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</si>
  <si>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</si>
  <si>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</si>
  <si>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</si>
  <si>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</si>
  <si>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</si>
  <si>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</si>
  <si>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</si>
  <si>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</si>
  <si>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</si>
  <si>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</si>
  <si>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</si>
  <si>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</si>
  <si>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</si>
  <si>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</si>
  <si>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</si>
  <si>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</si>
  <si>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</si>
  <si>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</si>
  <si>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</si>
  <si>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</si>
  <si>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</si>
  <si>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</si>
  <si>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</si>
  <si>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</si>
  <si>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</si>
  <si>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</si>
  <si>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</si>
  <si>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</si>
  <si>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</si>
  <si>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</si>
  <si>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</si>
  <si>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</si>
  <si>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</si>
  <si>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</si>
  <si>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</si>
  <si>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</si>
  <si>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</si>
  <si>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</si>
  <si>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</si>
  <si>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</si>
  <si>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</si>
  <si>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</si>
  <si>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</si>
  <si>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</si>
  <si>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</si>
  <si>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</si>
  <si>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</si>
  <si>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</si>
  <si>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</si>
  <si>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</si>
  <si>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</si>
  <si>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</si>
  <si>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</si>
  <si>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</si>
  <si>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</si>
  <si>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</si>
  <si>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</si>
  <si>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</si>
  <si>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</si>
  <si>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</si>
  <si>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</si>
  <si>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</si>
  <si>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</si>
  <si>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</si>
  <si>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</si>
  <si>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</si>
  <si>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</si>
  <si>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</si>
  <si>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</si>
  <si>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</si>
  <si>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</si>
  <si>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</si>
  <si>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</si>
  <si>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</si>
  <si>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</si>
  <si>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</si>
  <si>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</si>
  <si>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</si>
  <si>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</si>
  <si>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</si>
  <si>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</si>
  <si>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</si>
  <si>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</si>
  <si>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</si>
  <si>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</si>
  <si>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</si>
  <si>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</si>
  <si>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</si>
  <si>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</si>
  <si>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</si>
  <si>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</si>
  <si>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</si>
  <si>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</si>
  <si>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</si>
  <si>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</si>
  <si>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</si>
  <si>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</si>
  <si>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</si>
  <si>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</si>
  <si>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</si>
  <si>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</si>
  <si>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</si>
  <si>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</si>
  <si>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</si>
  <si>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</si>
  <si>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</si>
  <si>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</si>
  <si>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</si>
  <si>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</si>
  <si>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</si>
  <si>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</si>
  <si>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</si>
  <si>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</si>
  <si>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</si>
  <si>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</si>
  <si>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</si>
  <si>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</si>
  <si>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</si>
  <si>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</si>
  <si>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</si>
  <si>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</si>
  <si>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</si>
  <si>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</si>
  <si>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</si>
  <si>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</si>
  <si>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</si>
  <si>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</si>
  <si>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</si>
  <si>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</si>
  <si>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</si>
  <si>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</si>
  <si>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</si>
  <si>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</si>
  <si>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</si>
  <si>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</si>
  <si>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</si>
  <si>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</si>
  <si>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</si>
  <si>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</si>
  <si>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</si>
  <si>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</si>
  <si>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</si>
  <si>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</si>
  <si>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</si>
  <si>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</si>
  <si>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</si>
  <si>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</si>
  <si>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</si>
  <si>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</si>
  <si>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</si>
  <si>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</si>
  <si>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</si>
  <si>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</si>
  <si>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</si>
  <si>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</si>
  <si>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</si>
  <si>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</si>
  <si>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</si>
  <si>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</si>
  <si>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</si>
  <si>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</si>
  <si>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</si>
  <si>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</si>
  <si>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</si>
  <si>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</si>
  <si>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</si>
  <si>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</si>
  <si>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</si>
  <si>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</si>
  <si>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</si>
  <si>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</si>
  <si>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</si>
  <si>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</si>
  <si>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</si>
  <si>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</si>
  <si>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</si>
  <si>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</si>
  <si>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</si>
  <si>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</si>
  <si>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</si>
  <si>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</si>
  <si>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</si>
  <si>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</si>
  <si>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</si>
  <si>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</si>
  <si>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</si>
  <si>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</si>
  <si>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</si>
  <si>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</si>
  <si>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</si>
  <si>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</si>
  <si>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</si>
  <si>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</si>
  <si>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</si>
  <si>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</si>
  <si>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</si>
  <si>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</si>
  <si>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</si>
  <si>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</si>
  <si>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</si>
  <si>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</si>
  <si>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</si>
  <si>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</si>
  <si>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</si>
  <si>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</si>
  <si>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</si>
  <si>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</si>
  <si>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</si>
  <si>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</si>
  <si>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</si>
  <si>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</si>
  <si>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</si>
  <si>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</si>
  <si>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</si>
  <si>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</si>
  <si>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</si>
  <si>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</si>
  <si>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</si>
  <si>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</si>
  <si>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</si>
  <si>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</si>
  <si>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</si>
  <si>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</si>
  <si>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</si>
  <si>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</si>
  <si>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</si>
  <si>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</si>
  <si>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</si>
  <si>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</si>
  <si>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</si>
  <si>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</si>
  <si>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</si>
  <si>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</si>
  <si>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</si>
  <si>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</si>
  <si>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</si>
  <si>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</si>
  <si>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</si>
  <si>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</si>
  <si>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</si>
  <si>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</si>
  <si>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</si>
  <si>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</si>
  <si>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</si>
  <si>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</si>
  <si>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</si>
  <si>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</si>
  <si>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</si>
  <si>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</si>
  <si>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</si>
  <si>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</si>
  <si>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</si>
  <si>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</si>
  <si>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</si>
  <si>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</si>
  <si>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</si>
  <si>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</si>
  <si>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</si>
  <si>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</si>
  <si>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</si>
  <si>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</si>
  <si>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</si>
  <si>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</si>
  <si>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</si>
  <si>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</si>
  <si>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</si>
  <si>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</si>
  <si>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</si>
  <si>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</si>
  <si>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</si>
  <si>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</si>
  <si>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</si>
  <si>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</si>
  <si>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</si>
  <si>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</si>
  <si>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</si>
  <si>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</si>
  <si>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</si>
  <si>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</si>
  <si>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</si>
  <si>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</si>
  <si>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</si>
  <si>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</si>
  <si>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</si>
  <si>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</si>
  <si>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</si>
  <si>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</si>
  <si>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</si>
  <si>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</si>
  <si>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</si>
  <si>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</si>
  <si>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</si>
  <si>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</si>
  <si>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</si>
  <si>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</si>
  <si>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</si>
  <si>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</si>
  <si>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</si>
  <si>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</si>
  <si>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</si>
  <si>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</si>
  <si>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</si>
  <si>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</si>
  <si>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</si>
  <si>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</si>
  <si>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</si>
  <si>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</si>
  <si>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</si>
  <si>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</si>
  <si>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</si>
  <si>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</si>
  <si>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</si>
  <si>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</si>
  <si>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</si>
  <si>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</si>
  <si>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</si>
  <si>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</si>
  <si>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</si>
  <si>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</si>
  <si>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</si>
  <si>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</si>
  <si>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</si>
  <si>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</si>
  <si>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</si>
  <si>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</si>
  <si>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</si>
  <si>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</si>
  <si>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</si>
  <si>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</si>
  <si>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</si>
  <si>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</si>
  <si>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</si>
  <si>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</si>
  <si>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</si>
  <si>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</si>
  <si>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</si>
  <si>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</si>
  <si>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</si>
  <si>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</si>
  <si>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</si>
  <si>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</si>
  <si>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</si>
  <si>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</si>
  <si>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</si>
  <si>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</si>
  <si>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</si>
  <si>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</si>
  <si>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</si>
  <si>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</si>
  <si>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</si>
  <si>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</si>
  <si>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</si>
  <si>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</si>
  <si>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</si>
  <si>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</si>
  <si>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</si>
  <si>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</si>
  <si>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</si>
  <si>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</si>
  <si>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</si>
  <si>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</si>
  <si>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</si>
  <si>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</si>
  <si>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</si>
  <si>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</si>
  <si>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</si>
  <si>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</si>
  <si>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</si>
  <si>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</si>
  <si>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</si>
  <si>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</si>
  <si>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</si>
  <si>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</si>
  <si>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</si>
  <si>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</si>
  <si>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</si>
  <si>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</si>
  <si>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</si>
  <si>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</si>
  <si>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</si>
  <si>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</si>
  <si>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</si>
  <si>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</si>
  <si>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</si>
  <si>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</si>
  <si>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</si>
  <si>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</si>
  <si>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</si>
  <si>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</si>
  <si>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</si>
  <si>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</si>
  <si>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</si>
  <si>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</si>
  <si>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</si>
  <si>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</si>
  <si>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</si>
  <si>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</si>
  <si>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</si>
  <si>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</si>
  <si>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</si>
  <si>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</si>
  <si>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</si>
  <si>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</si>
  <si>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</si>
  <si>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</si>
  <si>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</si>
  <si>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</si>
  <si>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</si>
  <si>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</si>
  <si>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</si>
  <si>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</si>
  <si>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</si>
  <si>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</si>
  <si>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</si>
  <si>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</si>
  <si>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</si>
  <si>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</si>
  <si>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</si>
  <si>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</si>
  <si>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</si>
  <si>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</si>
  <si>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</si>
  <si>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</si>
  <si>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</si>
  <si>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</si>
  <si>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</si>
  <si>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</si>
  <si>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</si>
  <si>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</si>
  <si>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</si>
  <si>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</si>
  <si>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</si>
  <si>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</si>
  <si>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</si>
  <si>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</si>
  <si>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</si>
  <si>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</si>
  <si>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</si>
  <si>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</si>
  <si>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</si>
  <si>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</si>
  <si>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</si>
  <si>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</si>
  <si>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</si>
  <si>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</si>
  <si>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</si>
  <si>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</si>
  <si>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</si>
  <si>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</si>
  <si>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</si>
  <si>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</si>
  <si>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</si>
  <si>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</si>
  <si>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</si>
  <si>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</si>
  <si>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</si>
  <si>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</si>
  <si>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</si>
  <si>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</si>
  <si>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</si>
  <si>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</si>
  <si>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</si>
  <si>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</si>
  <si>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</si>
  <si>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</si>
  <si>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</si>
  <si>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</si>
  <si>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</si>
  <si>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</si>
  <si>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</si>
  <si>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</si>
  <si>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</si>
  <si>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</si>
  <si>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</si>
  <si>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</si>
  <si>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</si>
  <si>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</si>
  <si>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</si>
  <si>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</si>
  <si>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</si>
  <si>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</si>
  <si>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</si>
  <si>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</si>
  <si>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</si>
  <si>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</si>
  <si>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</si>
  <si>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</si>
  <si>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</si>
  <si>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</si>
  <si>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</si>
  <si>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</si>
  <si>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</si>
  <si>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</si>
  <si>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</si>
  <si>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</si>
  <si>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</si>
  <si>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</si>
  <si>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</si>
  <si>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</si>
  <si>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</si>
  <si>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</si>
  <si>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</si>
  <si>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</si>
  <si>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</si>
  <si>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</si>
  <si>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</si>
  <si>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</si>
  <si>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</si>
  <si>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</si>
  <si>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</si>
  <si>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</si>
  <si>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</si>
  <si>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</si>
  <si>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</si>
  <si>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</si>
  <si>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</si>
  <si>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</si>
  <si>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</si>
  <si>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</si>
  <si>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</si>
  <si>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</si>
  <si>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</si>
  <si>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</si>
  <si>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</si>
  <si>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</si>
  <si>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</si>
  <si>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</si>
  <si>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</si>
  <si>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</si>
  <si>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</si>
  <si>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</si>
  <si>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</si>
  <si>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</si>
  <si>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</si>
  <si>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</si>
  <si>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</si>
  <si>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</si>
  <si>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</si>
  <si>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</si>
  <si>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</si>
  <si>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</si>
  <si>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</si>
  <si>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</si>
  <si>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</si>
  <si>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</si>
  <si>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</si>
  <si>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</si>
  <si>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</si>
  <si>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</si>
  <si>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</si>
  <si>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</si>
  <si>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</si>
  <si>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</si>
  <si>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</si>
  <si>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</si>
  <si>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</si>
  <si>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</si>
  <si>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</si>
  <si>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</si>
  <si>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</si>
  <si>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</si>
  <si>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</si>
  <si>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</si>
  <si>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</si>
  <si>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</si>
  <si>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</si>
  <si>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</si>
  <si>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</si>
  <si>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</si>
  <si>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</si>
  <si>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</si>
  <si>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</si>
  <si>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</si>
  <si>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</si>
  <si>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</si>
  <si>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</si>
  <si>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</si>
  <si>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</si>
  <si>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</si>
  <si>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</si>
  <si>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</si>
  <si>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</si>
  <si>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</si>
  <si>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</si>
  <si>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</si>
  <si>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</si>
  <si>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</si>
  <si>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</si>
  <si>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</si>
  <si>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</si>
  <si>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</si>
  <si>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</si>
  <si>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</si>
  <si>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</si>
  <si>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</si>
  <si>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</si>
  <si>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</si>
  <si>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</si>
  <si>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</si>
  <si>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</si>
  <si>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</si>
  <si>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</si>
  <si>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</si>
  <si>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</si>
  <si>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</si>
  <si>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</si>
  <si>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</si>
  <si>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</si>
  <si>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</si>
  <si>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</si>
  <si>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</si>
  <si>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</si>
  <si>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</si>
  <si>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</si>
  <si>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</si>
  <si>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</si>
  <si>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</si>
  <si>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</si>
  <si>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</si>
  <si>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</si>
  <si>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</si>
  <si>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</si>
  <si>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</si>
  <si>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</si>
  <si>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</si>
  <si>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</si>
  <si>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</si>
  <si>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</si>
  <si>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</si>
  <si>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</si>
  <si>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</si>
  <si>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</si>
  <si>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</si>
  <si>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</si>
  <si>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</si>
  <si>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</si>
  <si>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</si>
  <si>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</si>
  <si>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</si>
  <si>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</si>
  <si>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</si>
  <si>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</si>
  <si>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</si>
  <si>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</si>
  <si>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</si>
  <si>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</si>
  <si>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</si>
  <si>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</si>
  <si>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</si>
  <si>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</si>
  <si>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</si>
  <si>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</si>
  <si>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</si>
  <si>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</si>
  <si>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</si>
  <si>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</si>
  <si>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</si>
  <si>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</si>
  <si>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</si>
  <si>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</si>
  <si>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</si>
  <si>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</si>
  <si>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</si>
  <si>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</si>
  <si>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</si>
  <si>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</si>
  <si>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</si>
  <si>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</si>
  <si>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</si>
  <si>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</si>
  <si>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</si>
  <si>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</si>
  <si>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</si>
  <si>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</si>
  <si>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</si>
  <si>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</si>
  <si>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</si>
  <si>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</si>
  <si>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</si>
  <si>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</si>
  <si>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</si>
  <si>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</si>
  <si>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</si>
  <si>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</si>
  <si>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</si>
  <si>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</si>
  <si>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</si>
  <si>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</si>
  <si>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</si>
  <si>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</si>
  <si>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</si>
  <si>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</si>
  <si>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</si>
  <si>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</si>
  <si>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</si>
  <si>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</si>
  <si>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</si>
  <si>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</si>
  <si>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</si>
  <si>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</si>
  <si>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</si>
  <si>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</si>
  <si>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</si>
  <si>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</si>
  <si>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</si>
  <si>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</si>
  <si>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</si>
  <si>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</si>
  <si>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</si>
  <si>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</si>
  <si>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</si>
  <si>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</si>
  <si>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</si>
  <si>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</si>
  <si>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</si>
  <si>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</si>
  <si>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</si>
  <si>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</si>
  <si>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</si>
  <si>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</si>
  <si>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</si>
  <si>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</si>
  <si>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</si>
  <si>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</si>
  <si>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</si>
  <si>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</si>
  <si>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</si>
  <si>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</si>
  <si>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</si>
  <si>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</si>
  <si>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</si>
  <si>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</si>
  <si>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</si>
  <si>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</si>
  <si>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</si>
  <si>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</si>
  <si>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</si>
  <si>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</si>
  <si>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</si>
  <si>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</si>
  <si>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</si>
  <si>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</si>
  <si>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</si>
  <si>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</si>
  <si>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</si>
  <si>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</si>
  <si>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</si>
  <si>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</si>
  <si>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</si>
  <si>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</si>
  <si>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</si>
  <si>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</si>
  <si>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</si>
  <si>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</si>
  <si>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</si>
  <si>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</si>
  <si>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</si>
  <si>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</si>
  <si>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</si>
  <si>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</si>
  <si>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</si>
  <si>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</si>
  <si>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</si>
  <si>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</si>
  <si>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</si>
  <si>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</si>
  <si>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</si>
  <si>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</si>
  <si>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</si>
  <si>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</si>
  <si>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</si>
  <si>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</si>
  <si>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</si>
  <si>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</si>
  <si>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</si>
  <si>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</si>
  <si>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</si>
  <si>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</si>
  <si>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</si>
  <si>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</si>
  <si>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</si>
  <si>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</si>
  <si>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</si>
  <si>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</si>
  <si>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</si>
  <si>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</si>
  <si>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</si>
  <si>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</si>
  <si>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</si>
  <si>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</si>
  <si>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</si>
  <si>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</si>
  <si>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</si>
  <si>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</si>
  <si>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</si>
  <si>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</si>
  <si>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</si>
  <si>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</si>
  <si>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</si>
  <si>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</si>
  <si>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</si>
  <si>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</si>
  <si>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</si>
  <si>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</si>
  <si>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</si>
  <si>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</si>
  <si>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</si>
  <si>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</si>
  <si>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</si>
  <si>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</si>
  <si>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</si>
  <si>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</si>
  <si>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</si>
  <si>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</si>
  <si>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</si>
  <si>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</si>
  <si>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</si>
  <si>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</si>
  <si>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</si>
  <si>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</si>
  <si>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</si>
  <si>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</si>
  <si>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</si>
  <si>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</si>
  <si>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</si>
  <si>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</si>
  <si>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</si>
  <si>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</si>
  <si>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</si>
  <si>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</si>
  <si>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</si>
  <si>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</si>
  <si>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</si>
  <si>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</si>
  <si>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</si>
  <si>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</si>
  <si>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</si>
  <si>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</si>
  <si>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</si>
  <si>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</si>
  <si>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</si>
  <si>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</si>
  <si>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</si>
  <si>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</si>
  <si>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</si>
  <si>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</si>
  <si>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</si>
  <si>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</si>
  <si>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</si>
  <si>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</si>
  <si>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</si>
  <si>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</si>
  <si>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</si>
  <si>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</si>
  <si>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</si>
  <si>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</si>
  <si>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</si>
  <si>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</si>
  <si>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</si>
  <si>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</si>
  <si>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</si>
  <si>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</si>
  <si>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</si>
  <si>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</si>
  <si>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</si>
  <si>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</si>
  <si>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</si>
  <si>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</si>
  <si>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</si>
  <si>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</si>
  <si>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</si>
  <si>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</si>
  <si>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</si>
  <si>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</si>
  <si>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</si>
  <si>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</si>
  <si>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</si>
  <si>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</si>
  <si>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</si>
  <si>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</si>
  <si>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</si>
  <si>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</si>
  <si>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</si>
  <si>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</si>
  <si>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</si>
  <si>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</si>
  <si>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</si>
  <si>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</si>
  <si>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</si>
  <si>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</si>
  <si>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</si>
  <si>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</si>
  <si>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</si>
  <si>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</si>
  <si>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</si>
  <si>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</si>
  <si>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</si>
  <si>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</si>
  <si>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</si>
  <si>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</si>
  <si>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</si>
  <si>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</si>
  <si>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</si>
  <si>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</si>
  <si>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</si>
  <si>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</si>
  <si>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</si>
  <si>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</si>
  <si>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</si>
  <si>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</si>
  <si>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</si>
  <si>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</si>
  <si>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</si>
  <si>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</si>
  <si>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</si>
  <si>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</si>
  <si>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</si>
  <si>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</si>
  <si>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</si>
  <si>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</si>
  <si>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</si>
  <si>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</si>
  <si>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</si>
  <si>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</si>
  <si>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</si>
  <si>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</si>
  <si>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</si>
  <si>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</si>
  <si>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</si>
  <si>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</si>
  <si>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</si>
  <si>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</si>
  <si>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</si>
  <si>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</si>
  <si>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</si>
  <si>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</si>
  <si>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</si>
  <si>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</si>
  <si>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</si>
  <si>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</si>
  <si>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</si>
  <si>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</si>
  <si>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</si>
  <si>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</si>
  <si>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</si>
  <si>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</si>
  <si>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</si>
  <si>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</si>
  <si>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</si>
  <si>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</si>
  <si>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</si>
  <si>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</si>
  <si>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</si>
  <si>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</si>
  <si>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</si>
  <si>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</si>
  <si>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</si>
  <si>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</si>
  <si>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</si>
  <si>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</si>
  <si>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</si>
  <si>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</si>
  <si>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</si>
  <si>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</si>
  <si>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</si>
  <si>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</si>
  <si>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</si>
  <si>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</si>
  <si>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</si>
  <si>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</si>
  <si>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</si>
  <si>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</si>
  <si>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</si>
  <si>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</si>
  <si>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</si>
  <si>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</si>
  <si>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</si>
  <si>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</si>
  <si>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</si>
  <si>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</si>
  <si>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</si>
  <si>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</si>
  <si>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</si>
  <si>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</si>
  <si>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</si>
  <si>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</si>
  <si>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</si>
  <si>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</si>
  <si>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</si>
  <si>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</si>
  <si>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</si>
  <si>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</si>
  <si>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</si>
  <si>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</si>
  <si>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</si>
  <si>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</si>
  <si>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</si>
  <si>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</si>
  <si>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</si>
  <si>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</si>
  <si>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</si>
  <si>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</si>
  <si>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</si>
  <si>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</si>
  <si>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</si>
  <si>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</si>
  <si>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</si>
  <si>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</si>
  <si>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</si>
  <si>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</si>
  <si>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</si>
  <si>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</si>
  <si>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</si>
  <si>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</si>
  <si>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</si>
  <si>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</si>
  <si>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</si>
  <si>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</si>
  <si>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</si>
  <si>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</si>
  <si>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</si>
  <si>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</si>
  <si>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</si>
  <si>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</si>
  <si>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</si>
  <si>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</si>
  <si>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</si>
  <si>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</si>
  <si>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</si>
  <si>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</si>
  <si>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</si>
  <si>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</si>
  <si>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</si>
  <si>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</si>
  <si>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</si>
  <si>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</si>
  <si>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</si>
  <si>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</si>
  <si>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</si>
  <si>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</si>
  <si>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</si>
  <si>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</si>
  <si>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</si>
  <si>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</si>
  <si>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</si>
  <si>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</si>
  <si>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</si>
  <si>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</si>
  <si>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</si>
  <si>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</si>
  <si>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</si>
  <si>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</si>
  <si>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</si>
  <si>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</si>
  <si>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</si>
  <si>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</si>
  <si>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</si>
  <si>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</si>
  <si>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</si>
  <si>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</si>
  <si>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</si>
  <si>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</si>
  <si>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</si>
  <si>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</si>
  <si>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</si>
  <si>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</si>
  <si>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</si>
  <si>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</si>
  <si>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</si>
  <si>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</si>
  <si>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</si>
  <si>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</si>
  <si>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</si>
  <si>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</si>
  <si>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</si>
  <si>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</si>
  <si>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</si>
  <si>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</si>
  <si>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</si>
  <si>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</si>
  <si>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</si>
  <si>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</si>
  <si>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</si>
  <si>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</si>
  <si>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</si>
  <si>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</si>
  <si>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</si>
  <si>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</si>
  <si>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</si>
  <si>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</si>
  <si>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</si>
  <si>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</si>
  <si>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</si>
  <si>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</si>
  <si>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</si>
  <si>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</si>
  <si>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</si>
  <si>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</si>
  <si>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</si>
  <si>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</si>
  <si>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</si>
  <si>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</si>
  <si>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</si>
  <si>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</si>
  <si>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</si>
  <si>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</si>
  <si>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</si>
  <si>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</si>
  <si>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</si>
  <si>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</si>
  <si>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</si>
  <si>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</si>
  <si>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</si>
  <si>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</si>
  <si>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</si>
  <si>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</si>
  <si>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</si>
  <si>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</si>
  <si>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</si>
  <si>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</si>
  <si>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</si>
  <si>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</si>
  <si>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</si>
  <si>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</si>
  <si>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</si>
  <si>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</si>
  <si>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</si>
  <si>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</si>
  <si>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</si>
  <si>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</si>
  <si>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</si>
  <si>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</si>
  <si>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</si>
  <si>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</si>
  <si>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</si>
  <si>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</si>
  <si>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</si>
  <si>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</si>
  <si>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</si>
  <si>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</si>
  <si>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</si>
  <si>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</si>
  <si>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</si>
  <si>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</si>
  <si>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</si>
  <si>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</si>
  <si>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</si>
  <si>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</si>
  <si>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</si>
  <si>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</si>
  <si>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</si>
  <si>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</si>
  <si>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</si>
  <si>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</si>
  <si>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</si>
  <si>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</si>
  <si>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</si>
  <si>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</si>
  <si>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</si>
  <si>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</si>
  <si>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</si>
  <si>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</si>
  <si>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</si>
  <si>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</si>
  <si>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</si>
  <si>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</si>
  <si>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</si>
  <si>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</si>
  <si>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</si>
  <si>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</si>
  <si>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</si>
  <si>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</si>
  <si>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</si>
  <si>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</si>
  <si>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</si>
  <si>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</si>
  <si>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</si>
  <si>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</si>
  <si>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</si>
  <si>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</si>
  <si>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</si>
  <si>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</si>
  <si>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</si>
  <si>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</si>
  <si>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</si>
  <si>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</si>
  <si>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</si>
  <si>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</si>
  <si>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</si>
  <si>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</si>
  <si>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</si>
  <si>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</si>
  <si>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</si>
  <si>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</si>
  <si>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</si>
  <si>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</si>
  <si>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</si>
  <si>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</si>
  <si>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</si>
  <si>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</si>
  <si>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</si>
  <si>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</si>
  <si>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</si>
  <si>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</si>
  <si>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</si>
  <si>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</si>
  <si>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</si>
  <si>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</si>
  <si>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</si>
  <si>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</si>
  <si>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</si>
  <si>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</si>
  <si>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</si>
  <si>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</si>
  <si>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</si>
  <si>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</si>
  <si>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</si>
  <si>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</si>
  <si>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</si>
  <si>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</si>
  <si>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</si>
  <si>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</si>
  <si>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</si>
  <si>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</si>
  <si>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</si>
  <si>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</si>
  <si>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</si>
  <si>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</si>
  <si>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</si>
  <si>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</si>
  <si>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</si>
  <si>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</si>
  <si>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</si>
  <si>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</si>
  <si>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</si>
  <si>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</si>
  <si>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</si>
  <si>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</si>
  <si>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</si>
  <si>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</si>
  <si>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</si>
  <si>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</si>
  <si>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</si>
  <si>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</si>
  <si>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</si>
  <si>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</si>
  <si>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</si>
  <si>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</si>
  <si>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</si>
  <si>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</si>
  <si>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</si>
  <si>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</si>
  <si>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</si>
  <si>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</si>
  <si>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</si>
  <si>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</si>
  <si>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</si>
  <si>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</si>
  <si>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</si>
  <si>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</si>
  <si>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</si>
  <si>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</si>
  <si>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</si>
  <si>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</si>
  <si>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</si>
  <si>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</si>
  <si>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</si>
  <si>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</si>
  <si>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</si>
  <si>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</si>
  <si>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</si>
  <si>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</si>
  <si>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</si>
  <si>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</si>
  <si>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</si>
  <si>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</si>
  <si>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</si>
  <si>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</si>
  <si>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</si>
  <si>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</si>
  <si>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</si>
  <si>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</si>
  <si>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</si>
  <si>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</si>
  <si>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</si>
  <si>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</si>
  <si>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</si>
  <si>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</si>
  <si>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</si>
  <si>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</si>
  <si>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</si>
  <si>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</si>
  <si>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</si>
  <si>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</si>
  <si>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</si>
  <si>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</si>
  <si>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</si>
  <si>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</si>
  <si>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</si>
  <si>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</si>
  <si>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</si>
  <si>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</si>
  <si>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</si>
  <si>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</si>
  <si>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</si>
  <si>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</si>
  <si>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</si>
  <si>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</si>
  <si>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</si>
  <si>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</si>
  <si>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</si>
  <si>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</si>
  <si>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</si>
  <si>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</si>
  <si>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</si>
  <si>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</si>
  <si>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</si>
  <si>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</si>
  <si>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</si>
  <si>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</si>
  <si>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</si>
  <si>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</si>
  <si>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</si>
  <si>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</si>
  <si>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</si>
  <si>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</si>
  <si>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</si>
  <si>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</si>
  <si>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</si>
  <si>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</si>
  <si>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</si>
  <si>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</si>
  <si>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</si>
  <si>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</si>
  <si>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</si>
  <si>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</si>
  <si>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</si>
  <si>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</si>
  <si>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</si>
  <si>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</si>
  <si>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</si>
  <si>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</si>
  <si>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</si>
  <si>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</si>
  <si>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</si>
  <si>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</si>
  <si>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</si>
  <si>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</si>
  <si>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</si>
  <si>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</si>
  <si>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</si>
  <si>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</si>
  <si>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</si>
  <si>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</si>
  <si>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</si>
  <si>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</si>
  <si>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</si>
  <si>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</si>
  <si>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</si>
  <si>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</si>
  <si>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</si>
  <si>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</si>
  <si>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</si>
  <si>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</si>
  <si>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</si>
  <si>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</si>
  <si>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</si>
  <si>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</si>
  <si>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</si>
  <si>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</si>
  <si>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</si>
  <si>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</si>
  <si>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</si>
  <si>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</si>
  <si>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</si>
  <si>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</si>
  <si>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</si>
  <si>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</si>
  <si>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</si>
  <si>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</si>
  <si>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</si>
  <si>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</si>
  <si>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</si>
  <si>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</si>
  <si>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</si>
  <si>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</si>
  <si>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</si>
  <si>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</si>
  <si>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</si>
  <si>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</si>
  <si>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</si>
  <si>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</si>
  <si>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</si>
  <si>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</si>
  <si>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</si>
  <si>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</si>
  <si>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</si>
  <si>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</si>
  <si>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</si>
  <si>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</si>
  <si>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</si>
  <si>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</si>
  <si>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</si>
  <si>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</si>
  <si>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</si>
  <si>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</si>
  <si>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</si>
  <si>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</si>
  <si>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</si>
  <si>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</si>
  <si>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</si>
  <si>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</si>
  <si>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</si>
  <si>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</si>
  <si>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</si>
  <si>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</si>
  <si>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</si>
  <si>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</si>
  <si>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</si>
  <si>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</si>
  <si>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</si>
  <si>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</si>
  <si>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</si>
  <si>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</si>
  <si>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</si>
  <si>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</si>
  <si>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</si>
  <si>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</si>
  <si>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</si>
  <si>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</si>
  <si>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</si>
  <si>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</si>
  <si>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</si>
  <si>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</si>
  <si>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</si>
  <si>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</si>
  <si>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</si>
  <si>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</si>
  <si>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</si>
  <si>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</si>
  <si>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</si>
  <si>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</si>
  <si>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</si>
  <si>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</si>
  <si>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</si>
  <si>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</si>
  <si>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</si>
  <si>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</si>
  <si>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</si>
  <si>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</si>
  <si>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</si>
  <si>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</si>
  <si>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</si>
  <si>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</si>
  <si>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</si>
  <si>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</si>
  <si>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</si>
  <si>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</si>
  <si>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</si>
  <si>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</si>
  <si>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</si>
  <si>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</si>
  <si>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</si>
  <si>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</si>
  <si>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</si>
  <si>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</si>
  <si>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</si>
  <si>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</si>
  <si>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</si>
  <si>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</si>
  <si>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</si>
  <si>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</si>
  <si>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</si>
  <si>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</si>
  <si>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</si>
  <si>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</si>
  <si>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</si>
  <si>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</si>
  <si>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</si>
  <si>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</si>
  <si>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</si>
  <si>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</si>
  <si>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</si>
  <si>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</si>
  <si>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</si>
  <si>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</si>
  <si>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</si>
  <si>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</si>
  <si>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</si>
  <si>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</si>
  <si>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</si>
  <si>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</si>
  <si>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</si>
  <si>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</si>
  <si>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</si>
  <si>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</si>
  <si>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</si>
  <si>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</si>
  <si>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</si>
  <si>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</si>
  <si>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</si>
  <si>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</si>
  <si>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</si>
  <si>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</si>
  <si>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</si>
  <si>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</si>
  <si>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</si>
  <si>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</si>
  <si>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</si>
  <si>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</si>
  <si>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</si>
  <si>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</si>
  <si>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</si>
  <si>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</si>
  <si>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</si>
  <si>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</si>
  <si>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</si>
  <si>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</si>
  <si>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</si>
  <si>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</si>
  <si>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</si>
  <si>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</si>
  <si>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</si>
  <si>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</si>
  <si>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</si>
  <si>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</si>
  <si>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</si>
  <si>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</si>
  <si>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</si>
  <si>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</si>
  <si>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</si>
  <si>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</si>
  <si>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</si>
  <si>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</si>
  <si>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</si>
  <si>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</si>
  <si>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</si>
  <si>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</si>
  <si>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</si>
  <si>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</si>
  <si>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</si>
  <si>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</si>
  <si>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</si>
  <si>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</si>
  <si>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</si>
  <si>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</si>
  <si>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</si>
  <si>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</si>
  <si>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</si>
  <si>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</si>
  <si>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</si>
  <si>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</si>
  <si>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</si>
  <si>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</si>
  <si>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</si>
  <si>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</si>
  <si>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</si>
  <si>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</si>
  <si>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</si>
  <si>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</si>
  <si>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</si>
  <si>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</si>
  <si>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</si>
  <si>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</si>
  <si>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</si>
  <si>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</si>
  <si>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</si>
  <si>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</si>
  <si>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</si>
  <si>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</si>
  <si>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</si>
  <si>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</si>
  <si>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</si>
  <si>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</si>
  <si>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</si>
  <si>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</si>
  <si>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</si>
  <si>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</si>
  <si>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</si>
  <si>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</si>
  <si>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</si>
  <si>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</si>
  <si>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</si>
  <si>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</si>
  <si>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</si>
  <si>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</si>
  <si>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</si>
  <si>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</si>
  <si>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</si>
  <si>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</si>
  <si>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</si>
  <si>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</si>
  <si>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</si>
  <si>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</si>
  <si>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</si>
  <si>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</si>
  <si>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</si>
  <si>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</si>
  <si>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</si>
  <si>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</si>
  <si>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</si>
  <si>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</si>
  <si>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</si>
  <si>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</si>
  <si>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</si>
  <si>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</si>
  <si>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</si>
  <si>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</si>
  <si>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</si>
  <si>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</si>
  <si>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</si>
  <si>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</si>
  <si>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</si>
  <si>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</si>
  <si>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</si>
  <si>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</si>
  <si>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</si>
  <si>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</si>
  <si>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</si>
  <si>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</si>
  <si>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</si>
  <si>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</si>
  <si>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</si>
  <si>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</si>
  <si>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</si>
  <si>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</si>
  <si>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</si>
  <si>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</si>
  <si>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</si>
  <si>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</si>
  <si>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</si>
  <si>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</si>
  <si>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</si>
  <si>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</si>
  <si>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</si>
  <si>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</si>
  <si>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</si>
  <si>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</si>
  <si>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</si>
  <si>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</si>
  <si>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</si>
  <si>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</si>
  <si>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</si>
  <si>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</si>
  <si>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</si>
  <si>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</si>
  <si>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</si>
  <si>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</si>
  <si>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</si>
  <si>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</si>
  <si>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</si>
  <si>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</si>
  <si>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</si>
  <si>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</si>
  <si>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</si>
  <si>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</si>
  <si>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</si>
  <si>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</si>
  <si>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</si>
  <si>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</si>
  <si>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</si>
  <si>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</si>
  <si>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</si>
  <si>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</si>
  <si>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</si>
  <si>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</si>
  <si>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</si>
  <si>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</si>
  <si>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</si>
  <si>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</si>
  <si>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</si>
  <si>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</si>
  <si>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</si>
  <si>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</si>
  <si>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</si>
  <si>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</si>
  <si>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</si>
  <si>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</si>
  <si>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</si>
  <si>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</si>
  <si>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</si>
  <si>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</si>
  <si>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</si>
  <si>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</si>
  <si>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</si>
  <si>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</si>
  <si>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</si>
  <si>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</si>
  <si>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</si>
  <si>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</si>
  <si>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</si>
  <si>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</si>
  <si>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</si>
  <si>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</si>
  <si>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</si>
  <si>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</si>
  <si>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</si>
  <si>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</si>
  <si>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</si>
  <si>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</si>
  <si>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</si>
  <si>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</si>
  <si>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</si>
  <si>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</si>
  <si>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</si>
  <si>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</si>
  <si>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</si>
  <si>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</si>
  <si>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</si>
  <si>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</si>
  <si>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</si>
  <si>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</si>
  <si>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</si>
  <si>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</si>
  <si>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</si>
  <si>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</si>
  <si>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</si>
  <si>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</si>
  <si>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</si>
  <si>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</si>
  <si>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</si>
  <si>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</si>
  <si>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</si>
  <si>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</si>
  <si>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</si>
  <si>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</si>
  <si>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</si>
  <si>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</si>
  <si>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</si>
  <si>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</si>
  <si>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</si>
  <si>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</si>
  <si>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</si>
  <si>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</si>
  <si>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</si>
  <si>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</si>
  <si>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</si>
  <si>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</si>
  <si>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</si>
  <si>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</si>
  <si>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</si>
  <si>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</si>
  <si>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</si>
  <si>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</si>
  <si>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</si>
  <si>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</si>
  <si>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</si>
  <si>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</si>
  <si>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</si>
  <si>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</si>
  <si>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</si>
  <si>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</si>
  <si>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</si>
  <si>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</si>
  <si>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</si>
  <si>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</si>
  <si>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</si>
  <si>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</si>
  <si>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</si>
  <si>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</si>
  <si>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</si>
  <si>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</si>
  <si>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</si>
  <si>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</si>
  <si>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</si>
  <si>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</si>
  <si>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</si>
  <si>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</si>
  <si>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</si>
  <si>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</si>
  <si>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</si>
  <si>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</si>
  <si>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</si>
  <si>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</si>
  <si>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</si>
  <si>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</si>
  <si>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</si>
  <si>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</si>
  <si>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</si>
  <si>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</si>
  <si>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</si>
  <si>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</si>
  <si>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</si>
  <si>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</si>
  <si>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</si>
  <si>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</si>
  <si>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</si>
  <si>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</si>
  <si>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</si>
  <si>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</si>
  <si>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</si>
  <si>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</si>
  <si>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</si>
  <si>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</si>
  <si>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</si>
  <si>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</si>
  <si>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</si>
  <si>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</si>
  <si>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</si>
  <si>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</si>
  <si>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</si>
  <si>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</si>
  <si>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</si>
  <si>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</si>
  <si>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</si>
  <si>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</si>
  <si>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</si>
  <si>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</si>
  <si>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</si>
  <si>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</si>
  <si>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</si>
  <si>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</si>
  <si>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</si>
  <si>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</si>
  <si>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</si>
  <si>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</si>
  <si>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</si>
  <si>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</si>
  <si>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</si>
  <si>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</si>
  <si>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</si>
  <si>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</si>
  <si>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</si>
  <si>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</si>
  <si>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</si>
  <si>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</si>
  <si>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</si>
  <si>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</si>
  <si>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</si>
  <si>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</si>
  <si>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</si>
  <si>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</si>
  <si>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</si>
  <si>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</si>
  <si>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</si>
  <si>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</si>
  <si>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</si>
  <si>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</si>
  <si>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</si>
  <si>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</si>
  <si>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</si>
  <si>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</si>
  <si>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</si>
  <si>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</si>
  <si>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</si>
  <si>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</si>
  <si>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</si>
  <si>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</si>
  <si>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</si>
  <si>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</si>
  <si>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</si>
  <si>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</si>
  <si>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</si>
  <si>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</si>
  <si>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</si>
  <si>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</si>
  <si>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</si>
  <si>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</si>
  <si>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</si>
  <si>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</si>
  <si>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</si>
  <si>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</si>
  <si>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</si>
  <si>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</si>
  <si>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</si>
  <si>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</si>
  <si>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</si>
  <si>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</si>
  <si>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</si>
  <si>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</si>
  <si>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</si>
  <si>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</si>
  <si>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</si>
  <si>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</si>
  <si>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</si>
  <si>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</si>
  <si>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</si>
  <si>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</si>
  <si>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</si>
  <si>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</si>
  <si>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</si>
  <si>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</si>
  <si>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</si>
  <si>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</si>
  <si>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</si>
  <si>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</si>
  <si>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</si>
  <si>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</si>
  <si>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</si>
  <si>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</si>
  <si>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</si>
  <si>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</si>
  <si>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</si>
  <si>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</si>
  <si>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</si>
  <si>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</si>
  <si>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</si>
  <si>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</si>
  <si>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</si>
  <si>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</si>
  <si>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</si>
  <si>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</si>
  <si>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</si>
  <si>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</si>
  <si>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</si>
  <si>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</si>
  <si>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</si>
  <si>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</si>
  <si>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</si>
  <si>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</si>
  <si>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</si>
  <si>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</si>
  <si>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</si>
  <si>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</si>
  <si>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</si>
  <si>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</si>
  <si>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</si>
  <si>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</si>
  <si>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</si>
  <si>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</si>
  <si>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</si>
  <si>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</si>
  <si>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</si>
  <si>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</si>
  <si>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</si>
  <si>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</si>
  <si>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</si>
  <si>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</si>
  <si>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</si>
  <si>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</si>
  <si>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</si>
  <si>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</si>
  <si>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</si>
  <si>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</si>
  <si>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</si>
  <si>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</si>
  <si>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</si>
  <si>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</si>
  <si>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</si>
  <si>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</si>
  <si>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</si>
  <si>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</si>
  <si>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</si>
  <si>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</si>
  <si>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</si>
  <si>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</si>
  <si>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</si>
  <si>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</si>
  <si>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</si>
  <si>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</si>
  <si>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</si>
  <si>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</si>
  <si>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</si>
  <si>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</si>
  <si>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</si>
  <si>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</si>
  <si>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</si>
  <si>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</si>
  <si>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</si>
  <si>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</si>
  <si>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</si>
  <si>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</si>
  <si>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</si>
  <si>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</si>
  <si>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</si>
  <si>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</si>
  <si>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</si>
  <si>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</si>
  <si>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</si>
  <si>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</si>
  <si>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</si>
  <si>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</si>
  <si>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</si>
  <si>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</si>
  <si>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</si>
  <si>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</si>
  <si>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</si>
  <si>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</si>
  <si>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</si>
  <si>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</si>
  <si>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</si>
  <si>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</si>
  <si>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</si>
  <si>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</si>
  <si>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</si>
  <si>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</si>
  <si>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</si>
  <si>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</si>
  <si>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</si>
  <si>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</si>
  <si>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</si>
  <si>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</si>
  <si>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</si>
  <si>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</si>
  <si>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</si>
  <si>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</si>
  <si>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</si>
  <si>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</si>
  <si>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</si>
  <si>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</si>
  <si>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</si>
  <si>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</si>
  <si>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</si>
  <si>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</si>
  <si>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</si>
  <si>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</si>
  <si>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</si>
  <si>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</si>
  <si>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</si>
  <si>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</si>
  <si>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</si>
  <si>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</si>
  <si>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</si>
  <si>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</si>
  <si>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</si>
  <si>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</si>
  <si>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</si>
  <si>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</si>
  <si>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</si>
  <si>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</si>
  <si>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</si>
  <si>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</si>
  <si>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</si>
  <si>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</si>
  <si>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</si>
  <si>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</si>
  <si>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</si>
  <si>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</si>
  <si>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</si>
  <si>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</si>
  <si>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</si>
  <si>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</si>
  <si>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</si>
  <si>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</si>
  <si>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</si>
  <si>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</si>
  <si>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</si>
  <si>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</si>
  <si>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</si>
  <si>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</si>
  <si>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</si>
  <si>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</si>
  <si>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</si>
  <si>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</si>
  <si>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</si>
  <si>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</si>
  <si>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</si>
  <si>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</si>
  <si>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</si>
  <si>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</si>
  <si>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</si>
  <si>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</si>
  <si>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</si>
  <si>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</si>
  <si>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</si>
  <si>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</si>
  <si>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</si>
  <si>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</si>
  <si>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</si>
  <si>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</si>
  <si>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</si>
  <si>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</si>
  <si>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</si>
  <si>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</si>
  <si>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</si>
  <si>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</si>
  <si>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</si>
  <si>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</si>
  <si>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</si>
  <si>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</si>
  <si>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</si>
  <si>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</si>
  <si>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</si>
  <si>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</si>
  <si>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</si>
  <si>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</si>
  <si>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</si>
  <si>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</si>
  <si>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</si>
  <si>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</si>
  <si>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</si>
  <si>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</si>
  <si>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</si>
  <si>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</si>
  <si>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</si>
  <si>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</si>
  <si>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</si>
  <si>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</si>
  <si>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</si>
  <si>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</si>
  <si>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</si>
  <si>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</si>
  <si>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</si>
  <si>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</si>
  <si>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</si>
  <si>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</si>
  <si>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</si>
  <si>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</si>
  <si>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</si>
  <si>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</si>
  <si>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</si>
  <si>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</si>
  <si>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</si>
  <si>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</si>
  <si>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</si>
  <si>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</si>
  <si>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</si>
  <si>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</si>
  <si>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</si>
  <si>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</si>
  <si>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</si>
  <si>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</si>
  <si>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</si>
  <si>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</si>
  <si>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</si>
  <si>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</si>
  <si>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</si>
  <si>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</si>
  <si>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</si>
  <si>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</si>
  <si>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</si>
  <si>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</si>
  <si>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</si>
  <si>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</si>
  <si>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</si>
  <si>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</si>
  <si>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</si>
  <si>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</si>
  <si>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</si>
  <si>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</si>
  <si>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</si>
  <si>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</si>
  <si>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</si>
  <si>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</si>
  <si>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</si>
  <si>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</si>
  <si>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</si>
  <si>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</si>
  <si>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</si>
  <si>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</si>
  <si>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</si>
  <si>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</si>
  <si>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</si>
  <si>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</si>
  <si>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</si>
  <si>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</si>
  <si>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</si>
  <si>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</si>
  <si>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</si>
  <si>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</si>
  <si>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</si>
  <si>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</si>
  <si>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</si>
  <si>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</si>
  <si>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</si>
  <si>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</si>
  <si>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</si>
  <si>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</si>
  <si>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</si>
  <si>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</si>
  <si>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</si>
  <si>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</si>
  <si>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</si>
  <si>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</si>
  <si>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</si>
  <si>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</si>
  <si>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</si>
  <si>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</si>
  <si>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</si>
  <si>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</si>
  <si>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</si>
  <si>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</si>
  <si>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</si>
  <si>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</si>
  <si>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</si>
  <si>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</si>
  <si>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</si>
  <si>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</si>
  <si>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</si>
  <si>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</si>
  <si>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</si>
  <si>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</si>
  <si>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</si>
  <si>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</si>
  <si>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</si>
  <si>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</si>
  <si>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</si>
  <si>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</si>
  <si>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</si>
  <si>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</si>
  <si>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</si>
  <si>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</si>
  <si>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</si>
  <si>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</si>
  <si>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</si>
  <si>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</si>
  <si>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</si>
  <si>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</si>
  <si>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</si>
  <si>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</si>
  <si>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</si>
  <si>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</si>
  <si>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</si>
  <si>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</si>
  <si>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</si>
  <si>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</si>
  <si>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</si>
  <si>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</si>
  <si>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</si>
  <si>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</si>
  <si>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</si>
  <si>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</si>
  <si>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</si>
  <si>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</si>
  <si>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</si>
  <si>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</si>
  <si>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</si>
  <si>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</si>
  <si>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</si>
  <si>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</si>
  <si>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</si>
  <si>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</si>
  <si>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</si>
  <si>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</si>
  <si>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</si>
  <si>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</si>
  <si>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</si>
  <si>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</si>
  <si>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</si>
  <si>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</si>
  <si>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</si>
  <si>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</si>
  <si>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</si>
  <si>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</si>
  <si>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</si>
  <si>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</si>
  <si>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</si>
  <si>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</si>
  <si>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</si>
  <si>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</si>
  <si>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</si>
  <si>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</si>
  <si>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</si>
  <si>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</si>
  <si>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</si>
  <si>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</si>
  <si>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</si>
  <si>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</si>
  <si>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</si>
  <si>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</si>
  <si>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</si>
  <si>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</si>
  <si>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</si>
  <si>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</si>
  <si>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</si>
  <si>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</si>
  <si>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</si>
  <si>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</si>
  <si>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</si>
  <si>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</si>
  <si>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</si>
  <si>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</si>
  <si>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</si>
  <si>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</si>
  <si>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</si>
  <si>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</si>
  <si>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</si>
  <si>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</si>
  <si>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</si>
  <si>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</si>
  <si>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</si>
  <si>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</si>
  <si>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</si>
  <si>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</si>
  <si>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</si>
  <si>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</si>
  <si>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</si>
  <si>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</si>
  <si>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</si>
  <si>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</si>
  <si>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</si>
  <si>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</si>
  <si>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</si>
  <si>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</si>
  <si>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</si>
  <si>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</si>
  <si>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</si>
  <si>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</si>
  <si>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</si>
  <si>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</si>
  <si>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</si>
  <si>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</si>
  <si>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</si>
  <si>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</si>
  <si>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</si>
  <si>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</si>
  <si>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</si>
  <si>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</si>
  <si>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</si>
  <si>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</si>
  <si>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</si>
  <si>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</si>
  <si>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</si>
  <si>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</si>
  <si>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</si>
  <si>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</si>
  <si>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</si>
  <si>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</si>
  <si>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</si>
  <si>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</si>
  <si>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</si>
  <si>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</si>
  <si>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</si>
  <si>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</si>
  <si>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</si>
  <si>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</si>
  <si>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</si>
  <si>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</si>
  <si>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</si>
  <si>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</si>
  <si>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</si>
  <si>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</si>
  <si>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</si>
  <si>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</si>
  <si>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</si>
  <si>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</si>
  <si>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</si>
  <si>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</si>
  <si>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</si>
  <si>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</si>
  <si>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</si>
  <si>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</si>
  <si>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</si>
  <si>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</si>
  <si>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</si>
  <si>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</si>
  <si>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</si>
  <si>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</si>
  <si>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</si>
  <si>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</si>
  <si>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</si>
  <si>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</si>
  <si>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</si>
  <si>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</si>
  <si>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</si>
  <si>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</si>
  <si>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</si>
  <si>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</si>
  <si>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</si>
  <si>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</si>
  <si>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</si>
  <si>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</si>
  <si>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</si>
  <si>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</si>
  <si>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</si>
  <si>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</si>
  <si>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</si>
  <si>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</si>
  <si>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</si>
  <si>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</si>
  <si>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</si>
  <si>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</si>
  <si>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</si>
  <si>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</si>
  <si>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</si>
  <si>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</si>
  <si>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</si>
  <si>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</si>
  <si>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</si>
  <si>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</si>
  <si>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</si>
  <si>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</si>
  <si>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</si>
  <si>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</si>
  <si>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</si>
  <si>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</si>
  <si>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</si>
  <si>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</si>
  <si>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</si>
  <si>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</si>
  <si>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</si>
  <si>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</si>
  <si>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</si>
  <si>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</si>
  <si>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</si>
  <si>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</si>
  <si>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</si>
  <si>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</si>
  <si>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</si>
  <si>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</si>
  <si>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</si>
  <si>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</si>
  <si>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</si>
  <si>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</si>
  <si>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</si>
  <si>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</si>
  <si>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</si>
  <si>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</si>
  <si>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</si>
  <si>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</si>
  <si>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</si>
  <si>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</si>
  <si>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</si>
  <si>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</si>
  <si>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</si>
  <si>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</si>
  <si>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</si>
  <si>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</si>
  <si>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</si>
  <si>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</si>
  <si>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</si>
  <si>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</si>
  <si>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</si>
  <si>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</si>
  <si>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</si>
  <si>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</si>
  <si>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</si>
  <si>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</si>
  <si>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</si>
  <si>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</si>
  <si>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</si>
  <si>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</si>
  <si>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</si>
  <si>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</si>
  <si>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</si>
  <si>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</si>
  <si>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</si>
  <si>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</si>
  <si>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</si>
  <si>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</si>
  <si>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</si>
  <si>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</si>
  <si>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</si>
  <si>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</si>
  <si>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</si>
  <si>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</si>
  <si>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</si>
  <si>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</si>
  <si>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</si>
  <si>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</si>
  <si>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</si>
  <si>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</si>
  <si>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</si>
  <si>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</si>
  <si>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</si>
  <si>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</si>
  <si>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</si>
  <si>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</si>
  <si>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</si>
  <si>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</si>
  <si>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</si>
  <si>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</si>
  <si>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</si>
  <si>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</si>
  <si>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</si>
  <si>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</si>
  <si>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</si>
  <si>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</si>
  <si>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</si>
  <si>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</si>
  <si>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</si>
  <si>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</si>
  <si>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</si>
  <si>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</si>
  <si>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</si>
  <si>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</si>
  <si>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</si>
  <si>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</si>
  <si>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</si>
  <si>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</si>
  <si>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</si>
  <si>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</si>
  <si>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</si>
  <si>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</si>
  <si>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</si>
  <si>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</si>
  <si>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</si>
  <si>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</si>
  <si>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</si>
  <si>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</si>
  <si>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</si>
  <si>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</si>
  <si>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</si>
  <si>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</si>
  <si>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</si>
  <si>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</si>
  <si>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</si>
  <si>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</si>
  <si>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</si>
  <si>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</si>
  <si>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</si>
  <si>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</si>
  <si>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</si>
  <si>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</si>
  <si>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</si>
  <si>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</si>
  <si>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</si>
  <si>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</si>
  <si>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</si>
  <si>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</si>
  <si>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</si>
  <si>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</si>
  <si>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</si>
  <si>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</si>
  <si>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</si>
  <si>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</si>
  <si>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</si>
  <si>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</si>
  <si>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</si>
  <si>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</si>
  <si>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</si>
  <si>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</si>
  <si>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</si>
  <si>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</si>
  <si>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</si>
  <si>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</si>
  <si>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</si>
  <si>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</si>
  <si>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</si>
  <si>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</si>
  <si>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</si>
  <si>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</si>
  <si>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</si>
  <si>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</si>
  <si>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</si>
  <si>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</si>
  <si>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</si>
  <si>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</si>
  <si>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</si>
  <si>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</si>
  <si>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</si>
  <si>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</si>
  <si>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</si>
  <si>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</si>
  <si>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</si>
  <si>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</si>
  <si>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</si>
  <si>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</si>
  <si>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</si>
  <si>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</si>
  <si>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</si>
  <si>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</si>
  <si>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</si>
  <si>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</si>
  <si>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</si>
  <si>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</si>
  <si>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</si>
  <si>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</si>
  <si>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</si>
  <si>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</si>
  <si>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</si>
  <si>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</si>
  <si>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</si>
  <si>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</si>
  <si>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</si>
  <si>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</si>
  <si>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</si>
  <si>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</si>
  <si>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</si>
  <si>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</si>
  <si>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</si>
  <si>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</si>
  <si>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</si>
  <si>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</si>
  <si>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</si>
  <si>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</si>
  <si>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</si>
  <si>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</si>
  <si>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</si>
  <si>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</si>
  <si>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</si>
  <si>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</si>
  <si>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</si>
  <si>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</si>
  <si>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</si>
  <si>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</si>
  <si>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</si>
  <si>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</si>
  <si>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</si>
  <si>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</si>
  <si>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</si>
  <si>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</si>
  <si>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</si>
  <si>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</si>
  <si>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</si>
  <si>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</si>
  <si>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</si>
  <si>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</si>
  <si>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</si>
  <si>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</si>
  <si>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</si>
  <si>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</si>
  <si>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</si>
  <si>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</si>
  <si>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</si>
  <si>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</si>
  <si>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</si>
  <si>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</si>
  <si>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</si>
  <si>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</si>
  <si>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</si>
  <si>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</si>
  <si>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</si>
  <si>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</si>
  <si>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</si>
  <si>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</si>
  <si>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</si>
  <si>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</si>
  <si>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</si>
  <si>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</si>
  <si>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</si>
  <si>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</si>
  <si>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</si>
  <si>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</si>
  <si>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</si>
  <si>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</si>
  <si>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</si>
  <si>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</si>
  <si>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</si>
  <si>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</si>
  <si>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</si>
  <si>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</si>
  <si>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</si>
  <si>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</si>
  <si>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</si>
  <si>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</si>
  <si>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</si>
  <si>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</si>
  <si>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</si>
  <si>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</si>
  <si>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</si>
  <si>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</si>
  <si>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</si>
  <si>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</si>
  <si>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</si>
  <si>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</si>
  <si>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</si>
  <si>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</si>
  <si>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</si>
  <si>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</si>
  <si>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</si>
  <si>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</si>
  <si>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</si>
  <si>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</si>
  <si>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</si>
  <si>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</si>
  <si>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</si>
  <si>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</si>
  <si>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</si>
  <si>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</si>
  <si>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</si>
  <si>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</si>
  <si>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</si>
  <si>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</si>
  <si>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</si>
  <si>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</si>
  <si>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</si>
  <si>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</si>
  <si>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</si>
  <si>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</si>
  <si>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</si>
  <si>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</si>
  <si>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</si>
  <si>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</si>
  <si>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</si>
  <si>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</si>
  <si>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</si>
  <si>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</si>
  <si>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</si>
  <si>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</si>
  <si>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</si>
  <si>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</si>
  <si>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</si>
  <si>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</si>
  <si>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</si>
  <si>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</si>
  <si>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</si>
  <si>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</si>
  <si>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</si>
  <si>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</si>
  <si>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</si>
  <si>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</si>
  <si>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</si>
  <si>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</si>
  <si>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</si>
  <si>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</si>
  <si>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</si>
  <si>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</si>
  <si>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</si>
  <si>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</si>
  <si>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</si>
  <si>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</si>
  <si>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</si>
  <si>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</si>
  <si>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</si>
  <si>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</si>
  <si>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</si>
  <si>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</si>
  <si>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</si>
  <si>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</si>
  <si>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</si>
  <si>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</si>
  <si>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</si>
  <si>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</si>
  <si>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</si>
  <si>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</si>
  <si>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</si>
  <si>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</si>
  <si>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</si>
  <si>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</si>
  <si>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</si>
  <si>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</si>
  <si>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</si>
  <si>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</si>
  <si>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</si>
  <si>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</si>
  <si>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</si>
  <si>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</si>
  <si>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</si>
  <si>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</si>
  <si>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</si>
  <si>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</si>
  <si>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</si>
  <si>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</si>
  <si>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</si>
  <si>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</si>
  <si>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</si>
  <si>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</si>
  <si>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</si>
  <si>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</si>
  <si>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</si>
  <si>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</si>
  <si>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</si>
  <si>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</si>
  <si>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</si>
  <si>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</si>
  <si>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</si>
  <si>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</si>
  <si>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</si>
  <si>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</si>
  <si>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</si>
  <si>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</si>
  <si>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</si>
  <si>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</si>
  <si>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</si>
  <si>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</si>
  <si>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</si>
  <si>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</si>
  <si>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</si>
  <si>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</si>
  <si>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</si>
  <si>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</si>
  <si>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</si>
  <si>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</si>
  <si>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</si>
  <si>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</si>
  <si>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</si>
  <si>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</si>
  <si>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</si>
  <si>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</si>
  <si>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</si>
  <si>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</si>
  <si>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</si>
  <si>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</si>
  <si>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</si>
  <si>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</si>
  <si>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</si>
  <si>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</si>
  <si>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</si>
  <si>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</si>
  <si>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</si>
  <si>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</si>
  <si>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</si>
  <si>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</si>
  <si>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</si>
  <si>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</si>
  <si>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</si>
  <si>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</si>
  <si>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</si>
  <si>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</si>
  <si>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</si>
  <si>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</si>
  <si>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</si>
  <si>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</si>
  <si>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</si>
  <si>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</si>
  <si>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</si>
  <si>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</si>
  <si>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</si>
  <si>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</si>
  <si>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</si>
  <si>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</si>
  <si>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</si>
  <si>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</si>
  <si>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</si>
  <si>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</si>
  <si>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</si>
  <si>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</si>
  <si>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</si>
  <si>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</si>
  <si>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</si>
  <si>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</si>
  <si>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</si>
  <si>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</si>
  <si>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</si>
  <si>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</si>
  <si>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</si>
  <si>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</si>
  <si>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</si>
  <si>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</si>
  <si>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</si>
  <si>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</si>
  <si>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</si>
  <si>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</si>
  <si>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</si>
  <si>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</si>
  <si>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</si>
  <si>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</si>
  <si>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</si>
  <si>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</si>
  <si>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</si>
  <si>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</si>
  <si>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</si>
  <si>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</si>
  <si>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</si>
  <si>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</si>
  <si>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</si>
  <si>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</si>
  <si>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</si>
  <si>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</si>
  <si>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</si>
  <si>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</si>
  <si>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</si>
  <si>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</si>
  <si>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</si>
  <si>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</si>
  <si>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</si>
  <si>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</si>
  <si>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</si>
  <si>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</si>
  <si>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</si>
  <si>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</si>
  <si>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</si>
  <si>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</si>
  <si>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</si>
  <si>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</si>
  <si>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</si>
  <si>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</si>
  <si>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</si>
  <si>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</si>
  <si>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</si>
  <si>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</si>
  <si>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</si>
  <si>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</si>
  <si>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</si>
  <si>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</si>
  <si>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</si>
  <si>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</si>
  <si>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</si>
  <si>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</si>
  <si>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</si>
  <si>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</si>
  <si>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</si>
  <si>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</si>
  <si>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</si>
  <si>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</si>
  <si>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</si>
  <si>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</si>
  <si>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</si>
  <si>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</si>
  <si>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</si>
  <si>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</si>
  <si>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</si>
  <si>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</si>
  <si>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</si>
  <si>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</si>
  <si>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</si>
  <si>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</si>
  <si>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</si>
  <si>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</si>
  <si>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</si>
  <si>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</si>
  <si>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</si>
  <si>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</si>
  <si>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</si>
  <si>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</si>
  <si>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</si>
  <si>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</si>
  <si>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</si>
  <si>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</si>
  <si>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</si>
  <si>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</si>
  <si>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</si>
  <si>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</si>
  <si>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</si>
  <si>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</si>
  <si>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</si>
  <si>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</si>
  <si>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</si>
  <si>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</si>
  <si>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</si>
  <si>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</si>
  <si>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</si>
  <si>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</si>
  <si>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</si>
  <si>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</si>
  <si>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</si>
  <si>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</si>
  <si>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</si>
  <si>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</si>
  <si>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</si>
  <si>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</si>
  <si>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</si>
  <si>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</si>
  <si>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</si>
  <si>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</si>
  <si>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</si>
  <si>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</si>
  <si>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</si>
  <si>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</si>
  <si>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</si>
  <si>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</si>
  <si>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</si>
  <si>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</si>
  <si>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</si>
  <si>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</si>
  <si>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</si>
  <si>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</si>
  <si>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</si>
  <si>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</si>
  <si>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</si>
  <si>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</si>
  <si>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</si>
  <si>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</si>
  <si>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</si>
  <si>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</si>
  <si>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</si>
  <si>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</si>
  <si>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</si>
  <si>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</si>
  <si>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</si>
  <si>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</si>
  <si>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</si>
  <si>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</si>
  <si>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</si>
  <si>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</si>
  <si>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</si>
  <si>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</si>
  <si>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</si>
  <si>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</si>
  <si>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</si>
  <si>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</si>
  <si>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</si>
  <si>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</si>
  <si>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</si>
  <si>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</si>
  <si>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</si>
  <si>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</si>
  <si>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</si>
  <si>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</si>
  <si>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</si>
  <si>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</si>
  <si>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</si>
  <si>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</si>
  <si>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</si>
  <si>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</si>
  <si>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</si>
  <si>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</si>
  <si>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</si>
  <si>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</si>
  <si>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</si>
  <si>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</si>
  <si>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</si>
  <si>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</si>
  <si>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</si>
  <si>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</si>
  <si>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</si>
  <si>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</si>
  <si>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</si>
  <si>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</si>
  <si>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</si>
  <si>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</si>
  <si>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</si>
  <si>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</si>
  <si>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</si>
  <si>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</si>
  <si>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</si>
  <si>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</si>
  <si>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</si>
  <si>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</si>
  <si>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</si>
  <si>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</si>
  <si>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</si>
  <si>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</si>
  <si>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</si>
  <si>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</si>
  <si>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</si>
  <si>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</si>
  <si>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</si>
  <si>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</si>
  <si>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</si>
  <si>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</si>
  <si>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</si>
  <si>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</si>
  <si>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</si>
  <si>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</si>
  <si>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</si>
  <si>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</si>
  <si>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</si>
  <si>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</si>
  <si>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</si>
  <si>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</si>
  <si>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</si>
  <si>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</si>
  <si>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</si>
  <si>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</si>
  <si>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</si>
  <si>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</si>
  <si>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</si>
  <si>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</si>
  <si>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</si>
  <si>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</si>
  <si>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</si>
  <si>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</si>
  <si>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</si>
  <si>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</si>
  <si>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</si>
  <si>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</si>
  <si>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</si>
  <si>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</si>
  <si>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</si>
  <si>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</si>
  <si>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</si>
  <si>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</si>
  <si>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</si>
  <si>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</si>
  <si>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</si>
  <si>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</si>
  <si>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</si>
  <si>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</si>
  <si>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</si>
  <si>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</si>
  <si>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</si>
  <si>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</si>
  <si>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</si>
  <si>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</si>
  <si>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</si>
  <si>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</si>
  <si>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</si>
  <si>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</si>
  <si>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</si>
  <si>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</si>
  <si>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</si>
  <si>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</si>
  <si>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</si>
  <si>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</si>
  <si>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</si>
  <si>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</si>
  <si>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</si>
  <si>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</si>
  <si>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</si>
  <si>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</si>
  <si>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</si>
  <si>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</si>
  <si>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</si>
  <si>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</si>
  <si>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</si>
  <si>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</si>
  <si>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</si>
  <si>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</si>
  <si>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</si>
  <si>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</si>
  <si>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</si>
  <si>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</si>
  <si>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</si>
  <si>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</si>
  <si>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</si>
  <si>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</si>
  <si>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</si>
  <si>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</si>
  <si>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</si>
  <si>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</si>
  <si>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</si>
  <si>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</si>
  <si>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</si>
  <si>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</si>
  <si>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</si>
  <si>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</si>
  <si>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</si>
  <si>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</si>
  <si>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</si>
  <si>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</si>
  <si>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</si>
  <si>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</si>
  <si>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</si>
  <si>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</si>
  <si>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</si>
  <si>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</si>
  <si>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</si>
  <si>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</si>
  <si>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</si>
  <si>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</si>
  <si>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</si>
  <si>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</si>
  <si>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</si>
  <si>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</si>
  <si>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</si>
  <si>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</si>
  <si>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</si>
  <si>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</si>
  <si>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</si>
  <si>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</si>
  <si>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</si>
  <si>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</si>
  <si>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</si>
  <si>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</si>
  <si>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</si>
  <si>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</si>
  <si>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</si>
  <si>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</si>
  <si>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</si>
  <si>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</si>
  <si>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</si>
  <si>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</si>
  <si>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</si>
  <si>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</si>
  <si>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</si>
  <si>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</si>
  <si>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</si>
  <si>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</si>
  <si>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</si>
  <si>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</si>
  <si>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</si>
  <si>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</si>
  <si>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</si>
  <si>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</si>
  <si>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</si>
  <si>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</si>
  <si>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</si>
  <si>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</si>
  <si>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</si>
  <si>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</si>
  <si>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</si>
  <si>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</si>
  <si>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</si>
  <si>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</si>
  <si>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</si>
  <si>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</si>
  <si>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</si>
  <si>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</si>
  <si>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</si>
  <si>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</si>
  <si>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</si>
  <si>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</si>
  <si>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</si>
  <si>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</si>
  <si>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</si>
  <si>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</si>
  <si>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</si>
  <si>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</si>
  <si>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</si>
  <si>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</si>
  <si>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</si>
  <si>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</si>
  <si>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</si>
  <si>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</si>
  <si>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</si>
  <si>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</si>
  <si>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</si>
  <si>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</si>
  <si>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</si>
  <si>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</si>
  <si>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</si>
  <si>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</si>
  <si>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</si>
  <si>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</si>
  <si>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</si>
  <si>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</si>
  <si>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</si>
  <si>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</si>
  <si>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</si>
  <si>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</si>
  <si>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</si>
  <si>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</si>
  <si>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</si>
  <si>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</si>
  <si>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</si>
  <si>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</si>
  <si>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</si>
  <si>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</si>
  <si>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</si>
  <si>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</si>
  <si>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</si>
  <si>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</si>
  <si>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</si>
  <si>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</si>
  <si>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</si>
  <si>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</si>
  <si>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</si>
  <si>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</si>
  <si>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</si>
  <si>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</si>
  <si>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</si>
  <si>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</si>
  <si>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</si>
  <si>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</si>
  <si>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</si>
  <si>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</si>
  <si>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</si>
  <si>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</si>
  <si>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</si>
  <si>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</si>
  <si>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</si>
  <si>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</si>
  <si>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</si>
  <si>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</si>
  <si>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</si>
  <si>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</si>
  <si>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</si>
  <si>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</si>
  <si>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</si>
  <si>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</si>
  <si>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</si>
  <si>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</si>
  <si>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</si>
  <si>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</si>
  <si>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</si>
  <si>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</si>
  <si>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</si>
  <si>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</si>
  <si>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</si>
  <si>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</si>
  <si>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</si>
  <si>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</si>
  <si>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</si>
  <si>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</si>
  <si>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</si>
  <si>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</si>
  <si>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</si>
  <si>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</si>
  <si>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</si>
  <si>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</si>
  <si>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</si>
  <si>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</si>
  <si>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</si>
  <si>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</si>
  <si>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</si>
  <si>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</si>
  <si>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</si>
  <si>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</si>
  <si>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</si>
  <si>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</si>
  <si>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</si>
  <si>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</si>
  <si>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</si>
  <si>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</si>
  <si>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</si>
  <si>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</si>
  <si>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</si>
  <si>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</si>
  <si>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</si>
  <si>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</si>
  <si>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</si>
  <si>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</si>
  <si>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</si>
  <si>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</si>
  <si>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</si>
  <si>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</si>
  <si>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</si>
  <si>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</si>
  <si>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</si>
  <si>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</si>
  <si>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</si>
  <si>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</si>
  <si>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</si>
  <si>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</si>
  <si>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</si>
  <si>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</si>
  <si>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</si>
  <si>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</si>
  <si>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</si>
  <si>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</si>
  <si>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</si>
  <si>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</si>
  <si>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</si>
  <si>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</si>
  <si>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</si>
  <si>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</si>
  <si>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</si>
  <si>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</si>
  <si>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</si>
  <si>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</si>
  <si>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</si>
  <si>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</si>
  <si>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</si>
  <si>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</si>
  <si>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</si>
  <si>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</si>
  <si>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</si>
  <si>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</si>
  <si>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</si>
  <si>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</si>
  <si>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</si>
  <si>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</si>
  <si>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</si>
  <si>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</si>
  <si>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</si>
  <si>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</si>
  <si>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</si>
  <si>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</si>
  <si>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</si>
  <si>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</si>
  <si>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</si>
  <si>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</si>
  <si>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</si>
  <si>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</si>
  <si>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</si>
  <si>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</si>
  <si>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</si>
  <si>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</si>
  <si>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</si>
  <si>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</si>
  <si>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</si>
  <si>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</si>
  <si>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</si>
  <si>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</si>
  <si>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</si>
  <si>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</si>
  <si>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</si>
  <si>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</si>
  <si>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</si>
  <si>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</si>
  <si>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</si>
  <si>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</si>
  <si>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</si>
  <si>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</si>
  <si>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</si>
  <si>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</si>
  <si>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</si>
  <si>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</si>
  <si>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</si>
  <si>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</si>
  <si>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</si>
  <si>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</si>
  <si>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</si>
  <si>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</si>
  <si>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</si>
  <si>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</si>
  <si>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</si>
  <si>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</si>
  <si>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</si>
  <si>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</si>
  <si>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</si>
  <si>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</si>
  <si>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</si>
  <si>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</si>
  <si>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</si>
  <si>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</si>
  <si>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</si>
  <si>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</si>
  <si>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</si>
  <si>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</si>
  <si>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</si>
  <si>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</si>
  <si>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</si>
  <si>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</si>
  <si>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</si>
  <si>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</si>
  <si>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</si>
  <si>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</si>
  <si>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</si>
  <si>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</si>
  <si>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</si>
  <si>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</si>
  <si>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</si>
  <si>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</si>
  <si>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</si>
  <si>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</si>
  <si>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</si>
  <si>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</si>
  <si>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</si>
  <si>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</si>
  <si>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</si>
  <si>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</si>
  <si>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</si>
  <si>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</si>
  <si>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</si>
  <si>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</si>
  <si>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</si>
  <si>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</si>
  <si>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</si>
  <si>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</si>
  <si>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</si>
  <si>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</si>
  <si>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</si>
  <si>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</si>
  <si>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</si>
  <si>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</si>
  <si>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</si>
  <si>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</si>
  <si>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</si>
  <si>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</si>
  <si>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</si>
  <si>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</si>
  <si>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</si>
  <si>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</si>
  <si>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</si>
  <si>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</si>
  <si>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</si>
  <si>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</si>
  <si>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</si>
  <si>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</si>
  <si>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</si>
  <si>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</si>
  <si>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</si>
  <si>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</si>
  <si>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</si>
  <si>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</si>
  <si>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</si>
  <si>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</si>
  <si>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</si>
  <si>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</si>
  <si>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</si>
  <si>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</si>
  <si>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</si>
  <si>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</si>
  <si>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</si>
  <si>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</si>
  <si>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</si>
  <si>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</si>
  <si>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</si>
  <si>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</si>
  <si>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</si>
  <si>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</si>
  <si>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</si>
  <si>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</si>
  <si>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</si>
  <si>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</si>
  <si>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</si>
  <si>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</si>
  <si>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</si>
  <si>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</si>
  <si>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</si>
  <si>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</si>
  <si>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</si>
  <si>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</si>
  <si>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</si>
  <si>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</si>
  <si>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</si>
  <si>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</si>
  <si>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</si>
  <si>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</si>
  <si>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</si>
  <si>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</si>
  <si>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</si>
  <si>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</si>
  <si>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</si>
  <si>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</si>
  <si>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</si>
  <si>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</si>
  <si>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</si>
  <si>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</si>
  <si>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</si>
  <si>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</si>
  <si>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</si>
  <si>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</si>
  <si>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</si>
  <si>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</si>
  <si>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</si>
  <si>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</si>
  <si>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</si>
  <si>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</si>
  <si>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</si>
  <si>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</si>
  <si>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</si>
  <si>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</si>
  <si>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</si>
  <si>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</si>
  <si>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</si>
  <si>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</si>
  <si>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</si>
  <si>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</si>
  <si>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</si>
  <si>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</si>
  <si>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</si>
  <si>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</si>
  <si>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</si>
  <si>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</si>
  <si>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</si>
  <si>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</si>
  <si>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</si>
  <si>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</si>
  <si>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</si>
  <si>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</si>
  <si>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</si>
  <si>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</si>
  <si>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</si>
  <si>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</si>
  <si>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</si>
  <si>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</si>
  <si>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</si>
  <si>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</si>
  <si>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</si>
  <si>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</si>
  <si>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</si>
  <si>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</si>
  <si>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</si>
  <si>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</si>
  <si>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</si>
  <si>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</si>
  <si>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</si>
  <si>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</si>
  <si>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</si>
  <si>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</si>
  <si>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</si>
  <si>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</si>
  <si>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</si>
  <si>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</si>
  <si>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</si>
  <si>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</si>
  <si>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</si>
  <si>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</si>
  <si>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</si>
  <si>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</si>
  <si>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</si>
  <si>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</si>
  <si>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</si>
  <si>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</si>
  <si>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</si>
  <si>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</si>
  <si>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</si>
  <si>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</si>
  <si>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</si>
  <si>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</si>
  <si>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</si>
  <si>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</si>
  <si>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</si>
  <si>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</si>
  <si>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</si>
  <si>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</si>
  <si>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</si>
  <si>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</si>
  <si>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</si>
  <si>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</si>
  <si>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</si>
  <si>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</si>
  <si>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</si>
  <si>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</si>
  <si>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</si>
  <si>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</si>
  <si>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</si>
  <si>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</si>
  <si>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</si>
  <si>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</si>
  <si>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</si>
  <si>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</si>
  <si>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</si>
  <si>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</si>
  <si>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</si>
  <si>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</si>
  <si>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</si>
  <si>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</si>
  <si>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</si>
  <si>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</si>
  <si>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</si>
  <si>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</si>
  <si>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</si>
  <si>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</si>
  <si>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</si>
  <si>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</si>
  <si>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</si>
  <si>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</si>
  <si>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</si>
  <si>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</si>
  <si>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</si>
  <si>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</si>
  <si>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</si>
  <si>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</si>
  <si>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</si>
  <si>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</si>
  <si>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</si>
  <si>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</si>
  <si>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</si>
  <si>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</si>
  <si>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</si>
  <si>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</si>
  <si>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</si>
  <si>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</si>
  <si>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</si>
  <si>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</si>
  <si>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</si>
  <si>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</si>
  <si>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</si>
  <si>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</si>
  <si>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</si>
  <si>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</si>
  <si>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</si>
  <si>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</si>
  <si>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</si>
  <si>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</si>
  <si>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</si>
  <si>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</si>
  <si>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</si>
  <si>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</si>
  <si>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</si>
  <si>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</si>
  <si>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</si>
  <si>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</si>
  <si>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</si>
  <si>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</si>
  <si>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</si>
  <si>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</si>
  <si>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</si>
  <si>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</si>
  <si>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</si>
  <si>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</si>
  <si>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</si>
  <si>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</si>
  <si>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</si>
  <si>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</si>
  <si>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</si>
  <si>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</si>
  <si>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</si>
  <si>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</si>
  <si>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</si>
  <si>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</si>
  <si>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</si>
  <si>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</si>
  <si>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</si>
  <si>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</si>
  <si>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</si>
  <si>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</si>
  <si>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</si>
  <si>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</si>
  <si>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</si>
  <si>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</si>
  <si>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</si>
  <si>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</si>
  <si>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</si>
  <si>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</si>
  <si>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</si>
  <si>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</si>
  <si>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</si>
  <si>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</si>
  <si>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</si>
  <si>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</si>
  <si>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</si>
  <si>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</si>
  <si>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</si>
  <si>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</si>
  <si>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</si>
  <si>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</si>
  <si>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</si>
  <si>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</si>
  <si>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</si>
  <si>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</si>
  <si>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</si>
  <si>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</si>
  <si>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</si>
  <si>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</si>
  <si>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</si>
  <si>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</si>
  <si>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</si>
  <si>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</si>
  <si>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</si>
  <si>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</si>
  <si>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</si>
  <si>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</si>
  <si>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</si>
  <si>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</si>
  <si>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</si>
  <si>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</si>
  <si>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</si>
  <si>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</si>
  <si>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</si>
  <si>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</si>
  <si>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</si>
  <si>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</si>
  <si>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</si>
  <si>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</si>
  <si>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</si>
  <si>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</si>
  <si>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</si>
  <si>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</si>
  <si>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</si>
  <si>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</si>
  <si>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</si>
  <si>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</si>
  <si>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</si>
  <si>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</si>
  <si>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</si>
  <si>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</si>
  <si>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</si>
  <si>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</si>
  <si>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</si>
  <si>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</si>
  <si>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</si>
  <si>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</si>
  <si>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</si>
  <si>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</si>
  <si>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</si>
  <si>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</si>
  <si>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</si>
  <si>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</si>
  <si>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</si>
  <si>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</si>
  <si>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</si>
  <si>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</si>
  <si>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</si>
  <si>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</si>
  <si>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</si>
  <si>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</si>
  <si>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</si>
  <si>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</si>
  <si>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</si>
  <si>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</si>
  <si>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</si>
  <si>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</si>
  <si>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</si>
  <si>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</si>
  <si>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</si>
  <si>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</si>
  <si>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</si>
  <si>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</si>
  <si>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</si>
  <si>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</si>
  <si>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</si>
  <si>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</si>
  <si>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</si>
  <si>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</si>
  <si>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</si>
  <si>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</si>
  <si>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</si>
  <si>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</si>
  <si>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</si>
  <si>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</si>
  <si>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</si>
  <si>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</si>
  <si>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</si>
  <si>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</si>
  <si>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</si>
  <si>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</si>
  <si>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</si>
  <si>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</si>
  <si>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</si>
  <si>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</si>
  <si>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</si>
  <si>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</si>
  <si>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</si>
  <si>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</si>
  <si>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</si>
  <si>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</si>
  <si>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</si>
  <si>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</si>
  <si>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</si>
  <si>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</si>
  <si>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</si>
  <si>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</si>
  <si>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</si>
  <si>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</si>
  <si>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</si>
  <si>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</si>
  <si>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</si>
  <si>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</si>
  <si>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</si>
  <si>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</si>
  <si>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</si>
  <si>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</si>
  <si>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</si>
  <si>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</si>
  <si>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</si>
  <si>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</si>
  <si>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</si>
  <si>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</si>
  <si>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</si>
  <si>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</si>
  <si>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</si>
  <si>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</si>
  <si>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</si>
  <si>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</si>
  <si>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</si>
  <si>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</si>
  <si>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</si>
  <si>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</si>
  <si>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</si>
  <si>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</si>
  <si>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</si>
  <si>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</si>
  <si>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</si>
  <si>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</si>
  <si>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</si>
  <si>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</si>
  <si>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</si>
  <si>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</si>
  <si>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</si>
  <si>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</si>
  <si>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</si>
  <si>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</si>
  <si>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</si>
  <si>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</si>
  <si>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</si>
  <si>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</si>
  <si>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</si>
  <si>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</si>
  <si>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</si>
  <si>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</si>
  <si>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</si>
  <si>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</si>
  <si>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</si>
  <si>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</si>
  <si>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</si>
  <si>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</si>
  <si>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</si>
  <si>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</si>
  <si>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</si>
  <si>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</si>
  <si>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</si>
  <si>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</si>
  <si>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</si>
  <si>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</si>
  <si>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</si>
  <si>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</si>
  <si>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</si>
  <si>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</si>
  <si>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</si>
  <si>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</si>
  <si>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</si>
  <si>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</si>
  <si>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</si>
  <si>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</si>
  <si>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</si>
  <si>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</si>
  <si>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</si>
  <si>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</si>
  <si>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</si>
  <si>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</si>
  <si>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</si>
  <si>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</si>
  <si>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</si>
  <si>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</si>
  <si>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</si>
  <si>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</si>
  <si>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</si>
  <si>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</si>
  <si>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</si>
  <si>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</si>
  <si>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</si>
  <si>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</si>
  <si>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</si>
  <si>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</si>
  <si>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</si>
  <si>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</si>
  <si>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</si>
  <si>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</si>
  <si>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</si>
  <si>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</si>
  <si>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</si>
  <si>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</si>
  <si>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</si>
  <si>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</si>
  <si>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</si>
  <si>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</si>
  <si>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</si>
  <si>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</si>
  <si>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</si>
  <si>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</si>
  <si>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</si>
  <si>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</si>
  <si>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</si>
  <si>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</si>
  <si>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</si>
  <si>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</si>
  <si>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</si>
  <si>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</si>
  <si>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</si>
  <si>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</si>
  <si>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</si>
  <si>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</si>
  <si>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</si>
  <si>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</si>
  <si>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</si>
  <si>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</si>
  <si>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</si>
  <si>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</si>
  <si>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</si>
  <si>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</si>
  <si>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</si>
  <si>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</si>
  <si>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</si>
  <si>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</si>
  <si>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</si>
  <si>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</si>
  <si>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</si>
  <si>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</si>
  <si>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</si>
  <si>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</si>
  <si>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</si>
  <si>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</si>
  <si>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</si>
  <si>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</si>
  <si>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</si>
  <si>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</si>
  <si>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</si>
  <si>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</si>
  <si>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</si>
  <si>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</si>
  <si>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</si>
  <si>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</si>
  <si>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</si>
  <si>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</si>
  <si>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</si>
  <si>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</si>
  <si>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</si>
  <si>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</si>
  <si>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</si>
  <si>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</si>
  <si>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</si>
  <si>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</si>
  <si>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</si>
  <si>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</si>
  <si>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</si>
  <si>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</si>
  <si>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</si>
  <si>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</si>
  <si>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</si>
  <si>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</si>
  <si>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</si>
  <si>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</si>
  <si>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</si>
  <si>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</si>
  <si>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</si>
  <si>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</si>
  <si>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</si>
  <si>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</si>
  <si>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</si>
  <si>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</si>
  <si>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</si>
  <si>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</si>
  <si>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</si>
  <si>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</si>
  <si>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</si>
  <si>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</si>
  <si>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</si>
  <si>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</si>
  <si>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</si>
  <si>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</si>
  <si>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</si>
  <si>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</si>
  <si>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</si>
  <si>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</si>
  <si>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</si>
  <si>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</si>
  <si>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</si>
  <si>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</si>
  <si>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</si>
  <si>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</si>
  <si>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</si>
  <si>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</si>
  <si>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</si>
  <si>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</si>
  <si>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</si>
  <si>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</si>
  <si>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</si>
  <si>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</si>
  <si>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</si>
  <si>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</si>
  <si>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</si>
  <si>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</si>
  <si>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</si>
  <si>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</si>
  <si>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</si>
  <si>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</si>
  <si>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</si>
  <si>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</si>
  <si>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</si>
  <si>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</si>
  <si>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</si>
  <si>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</si>
  <si>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</si>
  <si>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</si>
  <si>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</si>
  <si>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</si>
  <si>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</si>
  <si>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</si>
  <si>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</si>
  <si>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</si>
  <si>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</si>
  <si>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</si>
  <si>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</si>
  <si>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</si>
  <si>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</si>
  <si>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</si>
  <si>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</si>
  <si>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</si>
  <si>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</si>
  <si>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</si>
  <si>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</si>
  <si>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</si>
  <si>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</si>
  <si>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</si>
  <si>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</si>
  <si>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</si>
  <si>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</si>
  <si>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</si>
  <si>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</si>
  <si>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</si>
  <si>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</si>
  <si>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</si>
  <si>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</si>
  <si>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</si>
  <si>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</si>
  <si>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</si>
  <si>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</si>
  <si>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</si>
  <si>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</si>
  <si>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</si>
  <si>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</si>
  <si>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</si>
  <si>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</si>
  <si>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</si>
  <si>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</si>
  <si>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</si>
  <si>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</si>
  <si>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</si>
  <si>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</si>
  <si>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</si>
  <si>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</si>
  <si>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</si>
  <si>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</si>
  <si>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</si>
  <si>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</si>
  <si>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</si>
  <si>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</si>
  <si>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</si>
  <si>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</si>
  <si>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</si>
  <si>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</si>
  <si>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</si>
  <si>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</si>
  <si>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</si>
  <si>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</si>
  <si>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</si>
  <si>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</si>
  <si>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</si>
  <si>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</si>
  <si>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</si>
  <si>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</si>
  <si>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</si>
  <si>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</si>
  <si>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</si>
  <si>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</si>
  <si>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</si>
  <si>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</si>
  <si>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</si>
  <si>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</si>
  <si>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</si>
  <si>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</si>
  <si>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</si>
  <si>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</si>
  <si>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</si>
  <si>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</si>
  <si>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</si>
  <si>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</si>
  <si>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</si>
  <si>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</si>
  <si>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</si>
  <si>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</si>
  <si>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</si>
  <si>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</si>
  <si>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</si>
  <si>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</si>
  <si>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</si>
  <si>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</si>
  <si>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</si>
  <si>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</si>
  <si>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</si>
  <si>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</si>
  <si>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</si>
  <si>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</si>
  <si>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</si>
  <si>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</si>
  <si>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</si>
  <si>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</si>
  <si>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</si>
  <si>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</si>
  <si>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</si>
  <si>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</si>
  <si>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</si>
  <si>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</si>
  <si>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</si>
  <si>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</si>
  <si>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</si>
  <si>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</si>
  <si>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</si>
  <si>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</si>
  <si>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</si>
  <si>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</si>
  <si>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</si>
  <si>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</si>
  <si>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</si>
  <si>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</si>
  <si>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</si>
  <si>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</si>
  <si>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</si>
  <si>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</si>
  <si>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</si>
  <si>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</si>
  <si>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</si>
  <si>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</si>
  <si>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</si>
  <si>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</si>
  <si>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</si>
  <si>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</si>
  <si>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</si>
  <si>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</si>
  <si>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</si>
  <si>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</si>
  <si>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</si>
  <si>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</si>
  <si>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</si>
  <si>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</si>
  <si>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</si>
  <si>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</si>
  <si>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</si>
  <si>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</si>
  <si>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</si>
  <si>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</si>
  <si>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</si>
  <si>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</si>
  <si>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</si>
  <si>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</si>
  <si>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</si>
  <si>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</si>
  <si>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</si>
  <si>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</si>
  <si>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</si>
  <si>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</si>
  <si>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</si>
  <si>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</si>
  <si>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</si>
  <si>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</si>
  <si>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</si>
  <si>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</si>
  <si>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</si>
  <si>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</si>
  <si>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</si>
  <si>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</si>
  <si>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</si>
  <si>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</si>
  <si>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</si>
  <si>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</si>
  <si>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</si>
  <si>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</si>
  <si>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</si>
  <si>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</si>
  <si>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</si>
  <si>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</si>
  <si>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</si>
  <si>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</si>
  <si>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</si>
  <si>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</si>
  <si>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</si>
  <si>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</si>
  <si>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</si>
  <si>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</si>
  <si>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</si>
  <si>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</si>
  <si>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</si>
  <si>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</si>
  <si>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</si>
  <si>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</si>
  <si>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</si>
  <si>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</si>
  <si>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</si>
  <si>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</si>
  <si>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</si>
  <si>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</si>
  <si>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</si>
  <si>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</si>
  <si>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</si>
  <si>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</si>
  <si>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</si>
  <si>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</si>
  <si>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</si>
  <si>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</si>
  <si>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</si>
  <si>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</si>
  <si>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</si>
  <si>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</si>
  <si>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</si>
  <si>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</si>
  <si>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</si>
  <si>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</si>
  <si>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</si>
  <si>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</si>
  <si>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</si>
  <si>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</si>
  <si>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</si>
  <si>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</si>
  <si>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</si>
  <si>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</si>
  <si>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</si>
  <si>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</si>
  <si>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</si>
  <si>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</si>
  <si>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</si>
  <si>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</si>
  <si>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</si>
  <si>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</si>
  <si>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</si>
  <si>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</si>
  <si>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</si>
  <si>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</si>
  <si>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</si>
  <si>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</si>
  <si>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</si>
  <si>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</si>
  <si>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</si>
  <si>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</si>
  <si>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</si>
  <si>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</si>
  <si>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</si>
  <si>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</si>
  <si>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</si>
  <si>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</si>
  <si>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</si>
  <si>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</si>
  <si>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</si>
  <si>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</si>
  <si>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</si>
  <si>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</si>
  <si>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</si>
  <si>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</si>
  <si>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</si>
  <si>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</si>
  <si>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</si>
  <si>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</si>
  <si>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</si>
  <si>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</si>
  <si>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</si>
  <si>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</si>
  <si>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</si>
  <si>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</si>
  <si>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</si>
  <si>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</si>
  <si>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</si>
  <si>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</si>
  <si>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</si>
  <si>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</si>
  <si>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</si>
  <si>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</si>
  <si>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</si>
  <si>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</si>
  <si>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</si>
  <si>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</si>
  <si>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</si>
  <si>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</si>
  <si>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</si>
  <si>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</si>
  <si>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</si>
  <si>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</si>
  <si>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</si>
  <si>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</si>
  <si>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</si>
  <si>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</si>
  <si>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</si>
  <si>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</si>
  <si>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</si>
  <si>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</si>
  <si>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</si>
  <si>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</si>
  <si>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</si>
  <si>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</si>
  <si>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</si>
  <si>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</si>
  <si>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</si>
  <si>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</si>
  <si>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</si>
  <si>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</si>
  <si>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</si>
  <si>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</si>
  <si>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</si>
  <si>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</si>
  <si>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</si>
  <si>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</si>
  <si>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</si>
  <si>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</si>
  <si>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</si>
  <si>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</si>
  <si>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</si>
  <si>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</si>
  <si>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</si>
  <si>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</si>
  <si>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</si>
  <si>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</si>
  <si>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</si>
  <si>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</si>
  <si>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</si>
  <si>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</si>
  <si>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</si>
  <si>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</si>
  <si>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</si>
  <si>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</si>
  <si>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</si>
  <si>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</si>
  <si>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</si>
  <si>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</si>
  <si>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</si>
  <si>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</si>
  <si>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</si>
  <si>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</si>
  <si>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</si>
  <si>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</si>
  <si>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</si>
  <si>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</si>
  <si>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</si>
  <si>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</si>
  <si>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</si>
  <si>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</si>
  <si>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</si>
  <si>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</si>
  <si>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</si>
  <si>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</si>
  <si>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</si>
  <si>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</si>
  <si>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</si>
  <si>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</si>
  <si>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</si>
  <si>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</si>
  <si>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</si>
  <si>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</si>
  <si>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</si>
  <si>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</si>
  <si>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</si>
  <si>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</si>
  <si>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</si>
  <si>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</si>
  <si>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</si>
  <si>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</si>
  <si>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</si>
  <si>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</si>
  <si>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</si>
  <si>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</si>
  <si>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</si>
  <si>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</si>
  <si>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</si>
  <si>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</si>
  <si>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</si>
  <si>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</si>
  <si>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</si>
  <si>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</si>
  <si>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</si>
  <si>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</si>
  <si>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</si>
  <si>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</si>
  <si>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</si>
  <si>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</si>
  <si>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</si>
  <si>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</si>
  <si>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</si>
  <si>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</si>
  <si>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</si>
  <si>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</si>
  <si>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</si>
  <si>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</si>
  <si>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</si>
  <si>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</si>
  <si>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</si>
  <si>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</si>
  <si>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</si>
  <si>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</si>
  <si>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</si>
  <si>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</si>
  <si>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</si>
  <si>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</si>
  <si>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</si>
  <si>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</si>
  <si>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</si>
  <si>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</si>
  <si>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</si>
  <si>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</si>
  <si>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</si>
  <si>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</si>
  <si>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</si>
  <si>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</si>
  <si>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</si>
  <si>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</si>
  <si>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</si>
  <si>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</si>
  <si>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</si>
  <si>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</si>
  <si>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</si>
  <si>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</si>
  <si>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</si>
  <si>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</si>
  <si>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</si>
  <si>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</si>
  <si>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</si>
  <si>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</si>
  <si>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</si>
  <si>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</si>
  <si>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</si>
  <si>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</si>
  <si>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</si>
  <si>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</si>
  <si>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</si>
  <si>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</si>
  <si>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</si>
  <si>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</si>
  <si>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</si>
  <si>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</si>
  <si>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</si>
  <si>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</si>
  <si>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</si>
  <si>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</si>
  <si>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</si>
  <si>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</si>
  <si>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</si>
  <si>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</si>
  <si>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</si>
  <si>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</si>
  <si>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</si>
  <si>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</si>
  <si>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</si>
  <si>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</si>
  <si>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</si>
  <si>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</si>
  <si>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</si>
  <si>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</si>
  <si>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</si>
  <si>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</si>
  <si>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</si>
  <si>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</si>
  <si>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</si>
  <si>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</si>
  <si>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</si>
  <si>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</si>
  <si>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</si>
  <si>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</si>
  <si>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</si>
  <si>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</si>
  <si>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</si>
  <si>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</si>
  <si>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</si>
  <si>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</si>
  <si>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</si>
  <si>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</si>
  <si>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</si>
  <si>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</si>
  <si>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</si>
  <si>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</si>
  <si>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</si>
  <si>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</si>
  <si>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</si>
  <si>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</si>
  <si>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</si>
  <si>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</si>
  <si>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</si>
  <si>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</si>
  <si>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</si>
  <si>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</si>
  <si>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</si>
  <si>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</si>
  <si>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</si>
  <si>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</si>
  <si>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</si>
  <si>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</si>
  <si>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</si>
  <si>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</si>
  <si>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</si>
  <si>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</si>
  <si>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</si>
  <si>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</si>
  <si>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</si>
  <si>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</si>
  <si>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</si>
  <si>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</si>
  <si>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</si>
  <si>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</si>
  <si>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</si>
  <si>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</si>
  <si>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</si>
  <si>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</si>
  <si>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</si>
  <si>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</si>
  <si>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</si>
  <si>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</si>
  <si>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</si>
  <si>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</si>
  <si>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</si>
  <si>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</si>
  <si>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</si>
  <si>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</si>
  <si>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</si>
  <si>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</si>
  <si>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</si>
  <si>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</si>
  <si>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</si>
  <si>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</si>
  <si>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</si>
  <si>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</si>
  <si>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</si>
  <si>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</si>
  <si>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</si>
  <si>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</si>
  <si>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</si>
  <si>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</si>
  <si>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</si>
  <si>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</si>
  <si>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</si>
  <si>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</si>
  <si>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</si>
  <si>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</si>
  <si>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</si>
  <si>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</si>
  <si>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</si>
  <si>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</si>
  <si>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</si>
  <si>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</si>
  <si>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</si>
  <si>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</si>
  <si>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</si>
  <si>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</si>
  <si>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</si>
  <si>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</si>
  <si>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</si>
  <si>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</si>
  <si>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</si>
  <si>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</si>
  <si>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</si>
  <si>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</si>
  <si>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</si>
  <si>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</si>
  <si>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</si>
  <si>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</si>
  <si>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</si>
  <si>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</si>
  <si>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</si>
  <si>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</si>
  <si>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</si>
  <si>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</si>
  <si>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</si>
  <si>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</si>
  <si>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</si>
  <si>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</si>
  <si>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</si>
  <si>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</si>
  <si>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</si>
  <si>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</si>
  <si>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</si>
  <si>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</si>
  <si>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</si>
  <si>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</si>
  <si>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</si>
  <si>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</si>
  <si>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</si>
  <si>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</si>
  <si>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</si>
  <si>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</si>
  <si>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</si>
  <si>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</si>
  <si>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</si>
  <si>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</si>
  <si>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</si>
  <si>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</si>
  <si>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</si>
  <si>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</si>
  <si>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</si>
  <si>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</si>
  <si>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</si>
  <si>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</si>
  <si>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</si>
  <si>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</si>
  <si>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</si>
  <si>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</si>
  <si>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</si>
  <si>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</si>
  <si>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</si>
  <si>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</si>
  <si>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</si>
  <si>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</si>
  <si>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</si>
  <si>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</si>
  <si>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</si>
  <si>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</si>
  <si>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</si>
  <si>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</si>
  <si>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</si>
  <si>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</si>
  <si>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</si>
  <si>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</si>
  <si>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</si>
  <si>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</si>
  <si>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</si>
  <si>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</si>
  <si>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</si>
  <si>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</si>
  <si>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</si>
  <si>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</si>
  <si>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</si>
  <si>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</si>
  <si>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</si>
  <si>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</si>
  <si>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</si>
  <si>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</si>
  <si>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</si>
  <si>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</si>
  <si>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</si>
  <si>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</si>
  <si>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</si>
  <si>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</si>
  <si>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</si>
  <si>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</si>
  <si>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</si>
  <si>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</si>
  <si>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</si>
  <si>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</si>
  <si>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</si>
  <si>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</si>
  <si>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</si>
  <si>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</si>
  <si>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</si>
  <si>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</si>
  <si>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</si>
  <si>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</si>
  <si>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</si>
  <si>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</si>
  <si>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</si>
  <si>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</si>
  <si>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</si>
  <si>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</si>
  <si>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</si>
  <si>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</si>
  <si>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</si>
  <si>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</si>
  <si>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</si>
  <si>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</si>
  <si>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</si>
  <si>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</si>
  <si>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</si>
  <si>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</si>
  <si>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</si>
  <si>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</si>
  <si>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</si>
  <si>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</si>
  <si>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</si>
  <si>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</si>
  <si>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</si>
  <si>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</si>
  <si>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</si>
  <si>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</si>
  <si>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</si>
  <si>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</si>
  <si>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</si>
  <si>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</si>
  <si>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</si>
  <si>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</si>
  <si>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</si>
  <si>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</si>
  <si>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</si>
  <si>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</si>
  <si>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</si>
  <si>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</si>
  <si>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</si>
  <si>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</si>
  <si>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</si>
  <si>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</si>
  <si>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</si>
  <si>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</si>
  <si>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</si>
  <si>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</si>
  <si>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</si>
  <si>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</si>
  <si>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</si>
  <si>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</si>
  <si>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</si>
  <si>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</si>
  <si>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</si>
  <si>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</si>
  <si>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</si>
  <si>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</si>
  <si>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</si>
  <si>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</si>
  <si>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</si>
  <si>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</si>
  <si>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</si>
  <si>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</si>
  <si>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</si>
  <si>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</si>
  <si>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</si>
  <si>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</si>
  <si>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</si>
  <si>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</si>
  <si>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</si>
  <si>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</si>
  <si>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</si>
  <si>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</si>
  <si>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</si>
  <si>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</si>
  <si>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</si>
  <si>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</si>
  <si>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</si>
  <si>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</si>
  <si>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</si>
  <si>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</si>
  <si>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</si>
  <si>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</si>
  <si>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</si>
  <si>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</si>
  <si>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</si>
  <si>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</si>
  <si>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</si>
  <si>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</si>
  <si>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</si>
  <si>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</si>
  <si>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</si>
  <si>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</si>
  <si>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</si>
  <si>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</si>
  <si>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</si>
  <si>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</si>
  <si>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</si>
  <si>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</si>
  <si>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</si>
  <si>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</si>
  <si>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</si>
  <si>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</si>
  <si>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</si>
  <si>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</si>
  <si>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</si>
  <si>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</si>
  <si>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</si>
  <si>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</si>
  <si>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</si>
  <si>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</si>
  <si>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</si>
  <si>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</si>
  <si>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</si>
  <si>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</si>
  <si>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</si>
  <si>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</si>
  <si>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</si>
  <si>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</si>
  <si>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</si>
  <si>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</si>
  <si>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</si>
  <si>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</si>
  <si>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</si>
  <si>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</si>
  <si>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</si>
  <si>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</si>
  <si>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</si>
  <si>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</si>
  <si>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</si>
  <si>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</si>
  <si>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</si>
  <si>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</si>
  <si>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</si>
  <si>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</si>
  <si>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</si>
  <si>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</si>
  <si>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</si>
  <si>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</si>
  <si>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</si>
  <si>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</si>
  <si>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</si>
  <si>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</si>
  <si>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</si>
  <si>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</si>
  <si>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</si>
  <si>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</si>
  <si>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</si>
  <si>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</si>
  <si>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</si>
  <si>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</si>
  <si>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</si>
  <si>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</si>
  <si>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</si>
  <si>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</si>
  <si>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</si>
  <si>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</si>
  <si>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</si>
  <si>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</si>
  <si>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</si>
  <si>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</si>
  <si>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</si>
  <si>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</si>
  <si>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</si>
  <si>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</si>
  <si>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</si>
  <si>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</si>
  <si>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</si>
  <si>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</si>
  <si>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</si>
  <si>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</si>
  <si>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</si>
  <si>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</si>
  <si>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</si>
  <si>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</si>
  <si>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</si>
  <si>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</si>
  <si>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</si>
  <si>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</si>
  <si>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</si>
  <si>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</si>
  <si>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</si>
  <si>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</si>
  <si>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</si>
  <si>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</si>
  <si>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</si>
  <si>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</si>
  <si>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</si>
  <si>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</si>
  <si>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</si>
  <si>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</si>
  <si>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</si>
  <si>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</si>
  <si>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</si>
  <si>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</si>
  <si>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</si>
  <si>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</si>
  <si>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</si>
  <si>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</si>
  <si>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</si>
  <si>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</si>
  <si>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</si>
  <si>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</si>
  <si>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</si>
  <si>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</si>
  <si>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</si>
  <si>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</si>
  <si>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</si>
  <si>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</si>
  <si>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</si>
  <si>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</si>
  <si>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</si>
  <si>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</si>
  <si>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</si>
  <si>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</si>
  <si>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</si>
  <si>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</si>
  <si>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</si>
  <si>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</si>
  <si>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</si>
  <si>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</si>
  <si>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</si>
  <si>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</si>
  <si>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</si>
  <si>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</si>
  <si>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</si>
  <si>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</si>
  <si>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</si>
  <si>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</si>
  <si>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</si>
  <si>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</si>
  <si>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</si>
  <si>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</si>
  <si>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</si>
  <si>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</si>
  <si>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</si>
  <si>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</si>
  <si>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</si>
  <si>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</si>
  <si>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</si>
  <si>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</si>
  <si>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</si>
  <si>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</si>
  <si>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</si>
  <si>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</si>
  <si>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</si>
  <si>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</si>
  <si>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</si>
  <si>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</si>
  <si>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</si>
  <si>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</si>
  <si>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</si>
  <si>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</si>
  <si>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</si>
  <si>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</si>
  <si>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</si>
  <si>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</si>
  <si>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</si>
  <si>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</si>
  <si>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</si>
  <si>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</si>
  <si>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</si>
  <si>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</si>
  <si>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</si>
  <si>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</si>
  <si>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</si>
  <si>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</si>
  <si>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</si>
  <si>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</si>
  <si>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</si>
  <si>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</si>
  <si>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</si>
  <si>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</si>
  <si>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</si>
  <si>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</si>
  <si>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</si>
  <si>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</si>
  <si>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</si>
  <si>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</si>
  <si>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</si>
  <si>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</si>
  <si>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</si>
  <si>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</si>
  <si>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</si>
  <si>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</si>
  <si>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</si>
  <si>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</si>
  <si>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</si>
  <si>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</si>
  <si>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</si>
  <si>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</si>
  <si>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</si>
  <si>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</si>
  <si>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</si>
  <si>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</si>
  <si>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</si>
  <si>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</si>
  <si>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</si>
  <si>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</si>
  <si>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</si>
  <si>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</si>
  <si>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</si>
  <si>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</si>
  <si>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</si>
  <si>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</si>
  <si>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</si>
  <si>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</si>
  <si>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</si>
  <si>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</si>
  <si>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</si>
  <si>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</si>
  <si>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</si>
  <si>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</si>
  <si>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</si>
  <si>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</si>
  <si>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</si>
  <si>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</si>
  <si>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</si>
  <si>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</si>
  <si>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</si>
  <si>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</si>
  <si>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</si>
  <si>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</si>
  <si>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</si>
  <si>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</si>
  <si>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</si>
  <si>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</si>
  <si>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</si>
  <si>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</si>
  <si>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</si>
  <si>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</si>
  <si>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</si>
  <si>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</si>
  <si>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</si>
  <si>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</si>
  <si>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</si>
  <si>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</si>
  <si>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</si>
  <si>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</si>
  <si>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</si>
  <si>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</si>
  <si>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</si>
  <si>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</si>
  <si>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</si>
  <si>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</si>
  <si>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</si>
  <si>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</si>
  <si>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</si>
  <si>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</si>
  <si>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</si>
  <si>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</si>
  <si>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</si>
  <si>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</si>
  <si>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</si>
  <si>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</si>
  <si>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</si>
  <si>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</si>
  <si>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</si>
  <si>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</si>
  <si>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</si>
  <si>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</si>
  <si>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</si>
  <si>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</si>
  <si>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</si>
  <si>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</si>
  <si>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</si>
  <si>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</si>
  <si>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</si>
  <si>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</si>
  <si>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</si>
  <si>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</si>
  <si>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</si>
  <si>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</si>
  <si>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</si>
  <si>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</si>
  <si>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</si>
  <si>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</si>
  <si>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</si>
  <si>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</si>
  <si>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</si>
  <si>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</si>
  <si>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</si>
  <si>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</si>
  <si>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</si>
  <si>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</si>
  <si>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</si>
  <si>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</si>
  <si>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</si>
  <si>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</si>
  <si>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</si>
  <si>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</si>
  <si>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</si>
  <si>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</si>
  <si>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</si>
  <si>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</si>
  <si>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</si>
  <si>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</si>
  <si>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</si>
  <si>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</si>
  <si>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</si>
  <si>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</si>
  <si>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</si>
  <si>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</si>
  <si>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</si>
  <si>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</si>
  <si>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</si>
  <si>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</si>
  <si>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</si>
  <si>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</si>
  <si>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</si>
  <si>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</si>
  <si>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</si>
  <si>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</si>
  <si>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</si>
  <si>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</si>
  <si>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</si>
  <si>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</si>
  <si>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</si>
  <si>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</si>
  <si>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</si>
  <si>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</si>
  <si>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</si>
  <si>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</si>
  <si>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</si>
  <si>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</si>
  <si>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</si>
  <si>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</si>
  <si>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</si>
  <si>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</si>
  <si>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</si>
  <si>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</si>
  <si>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</si>
  <si>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</si>
  <si>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</si>
  <si>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</si>
  <si>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</si>
  <si>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</si>
  <si>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</si>
  <si>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</si>
  <si>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</si>
  <si>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</si>
  <si>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</si>
  <si>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</si>
  <si>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</si>
  <si>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</si>
  <si>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</si>
  <si>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</si>
  <si>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</si>
  <si>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</si>
  <si>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</si>
  <si>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</si>
  <si>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</si>
  <si>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</si>
  <si>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</si>
  <si>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</si>
  <si>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</si>
  <si>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</si>
  <si>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</si>
  <si>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</si>
  <si>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</si>
  <si>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</si>
  <si>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</si>
  <si>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</si>
  <si>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</si>
  <si>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</si>
  <si>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</si>
  <si>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</si>
  <si>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</si>
  <si>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</si>
  <si>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</si>
  <si>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</si>
  <si>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</si>
  <si>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</si>
  <si>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</si>
  <si>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</si>
  <si>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</si>
  <si>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</si>
  <si>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</si>
  <si>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</si>
  <si>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</si>
  <si>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</si>
  <si>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</si>
  <si>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</si>
  <si>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</si>
  <si>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</si>
  <si>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</si>
  <si>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</si>
  <si>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</si>
  <si>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</si>
  <si>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</si>
  <si>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</si>
  <si>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</si>
  <si>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</si>
  <si>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</si>
  <si>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</si>
  <si>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</si>
  <si>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</si>
  <si>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</si>
  <si>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</si>
  <si>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</si>
  <si>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</si>
  <si>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</si>
  <si>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</si>
  <si>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</si>
  <si>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</si>
  <si>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</si>
  <si>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</si>
  <si>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</si>
  <si>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</si>
  <si>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</si>
  <si>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</si>
  <si>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</si>
  <si>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</si>
  <si>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</si>
  <si>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</si>
  <si>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</si>
  <si>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</si>
  <si>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</si>
  <si>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</si>
  <si>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</si>
  <si>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</si>
  <si>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</si>
  <si>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</si>
  <si>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</si>
  <si>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</si>
  <si>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</si>
  <si>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</si>
  <si>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</si>
  <si>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</si>
  <si>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</si>
  <si>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</si>
  <si>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</si>
  <si>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</si>
  <si>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</si>
  <si>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</si>
  <si>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</si>
  <si>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</si>
  <si>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</si>
  <si>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</si>
  <si>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</si>
  <si>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</si>
  <si>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</si>
  <si>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</si>
  <si>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</si>
  <si>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</si>
  <si>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</si>
  <si>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</si>
  <si>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</si>
  <si>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</si>
  <si>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</si>
  <si>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</si>
  <si>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</si>
  <si>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</si>
  <si>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</si>
  <si>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</si>
  <si>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</si>
  <si>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</si>
  <si>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</si>
  <si>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</si>
  <si>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</si>
  <si>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</si>
  <si>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</si>
  <si>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</si>
  <si>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</si>
  <si>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</si>
  <si>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</si>
  <si>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</si>
  <si>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</si>
  <si>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</si>
  <si>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</si>
  <si>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</si>
  <si>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</si>
  <si>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</si>
  <si>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</si>
  <si>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</si>
  <si>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</si>
  <si>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</si>
  <si>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</si>
  <si>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</si>
  <si>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</si>
  <si>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</si>
  <si>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</si>
  <si>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</si>
  <si>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</si>
  <si>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</si>
  <si>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</si>
  <si>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</si>
  <si>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</si>
  <si>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</si>
  <si>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</si>
  <si>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</si>
  <si>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</si>
  <si>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</si>
  <si>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</si>
  <si>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</si>
  <si>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</si>
  <si>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</si>
  <si>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</si>
  <si>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</si>
  <si>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</si>
  <si>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</si>
  <si>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</si>
  <si>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</si>
  <si>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</si>
  <si>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</si>
  <si>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</si>
  <si>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</si>
  <si>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</si>
  <si>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</si>
  <si>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</si>
  <si>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</si>
  <si>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</si>
  <si>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</si>
  <si>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</si>
  <si>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</si>
  <si>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</si>
  <si>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</si>
  <si>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</si>
  <si>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</si>
  <si>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</si>
  <si>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</si>
  <si>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</si>
  <si>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</si>
  <si>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</si>
  <si>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</si>
  <si>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</si>
  <si>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</si>
  <si>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</si>
  <si>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</si>
  <si>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</si>
  <si>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</si>
  <si>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</si>
  <si>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</si>
  <si>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</si>
  <si>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</si>
  <si>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</si>
  <si>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</si>
  <si>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</si>
  <si>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</si>
  <si>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</si>
  <si>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</si>
  <si>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</si>
  <si>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</si>
  <si>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</si>
  <si>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</si>
  <si>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</si>
  <si>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</si>
  <si>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</si>
  <si>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</si>
  <si>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</si>
  <si>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</si>
  <si>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</si>
  <si>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</si>
  <si>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</si>
  <si>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</si>
  <si>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</si>
  <si>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</si>
  <si>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</si>
  <si>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</si>
  <si>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</si>
  <si>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</si>
  <si>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</si>
  <si>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</si>
  <si>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</si>
  <si>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</si>
  <si>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</si>
  <si>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</si>
  <si>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</si>
  <si>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</si>
  <si>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</si>
  <si>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</si>
  <si>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</si>
  <si>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</si>
  <si>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</si>
  <si>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</si>
  <si>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</si>
  <si>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</si>
  <si>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</si>
  <si>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</si>
  <si>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</si>
  <si>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</si>
  <si>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</si>
  <si>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</si>
  <si>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</si>
  <si>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</si>
  <si>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</si>
  <si>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</si>
  <si>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</si>
  <si>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</si>
  <si>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</si>
  <si>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</si>
  <si>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</si>
  <si>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</si>
  <si>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</si>
  <si>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</si>
  <si>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</si>
  <si>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</si>
  <si>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</si>
  <si>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</si>
  <si>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</si>
  <si>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</si>
  <si>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</si>
  <si>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</si>
  <si>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</si>
  <si>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</si>
  <si>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</si>
  <si>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</si>
  <si>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</si>
  <si>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</si>
  <si>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</si>
  <si>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</si>
  <si>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</si>
  <si>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</si>
  <si>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</si>
  <si>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</si>
  <si>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</si>
  <si>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</si>
  <si>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</si>
  <si>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</si>
  <si>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</si>
  <si>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</si>
  <si>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</si>
  <si>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</si>
  <si>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</si>
  <si>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</si>
  <si>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</si>
  <si>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</si>
  <si>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</si>
  <si>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</si>
  <si>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</si>
  <si>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</si>
  <si>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</si>
  <si>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</si>
  <si>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</si>
  <si>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</si>
  <si>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</si>
  <si>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</si>
  <si>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</si>
  <si>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</si>
  <si>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</si>
  <si>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</si>
  <si>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</si>
  <si>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</si>
  <si>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</si>
  <si>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</si>
  <si>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</si>
  <si>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</si>
  <si>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</si>
  <si>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</si>
  <si>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</si>
  <si>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</si>
  <si>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</si>
  <si>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</si>
  <si>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</si>
  <si>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</si>
  <si>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</si>
  <si>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</si>
  <si>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</si>
  <si>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</si>
  <si>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</si>
  <si>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</si>
  <si>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</si>
  <si>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</si>
  <si>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</si>
  <si>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</si>
  <si>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</si>
  <si>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</si>
  <si>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</si>
  <si>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</si>
  <si>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</si>
  <si>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</si>
  <si>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</si>
  <si>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</si>
  <si>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</si>
  <si>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</si>
  <si>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</si>
  <si>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</si>
  <si>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</si>
  <si>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</si>
  <si>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</si>
  <si>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</si>
  <si>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</si>
  <si>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</si>
  <si>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</si>
  <si>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</si>
  <si>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</si>
  <si>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</si>
  <si>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</si>
  <si>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</si>
  <si>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</si>
  <si>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</si>
  <si>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</si>
  <si>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</si>
  <si>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</si>
  <si>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</si>
  <si>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</si>
  <si>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</si>
  <si>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</si>
  <si>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</si>
  <si>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</si>
  <si>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</si>
  <si>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</si>
  <si>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</si>
  <si>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</si>
  <si>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</si>
  <si>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</si>
  <si>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</si>
  <si>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</si>
  <si>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</si>
  <si>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</si>
  <si>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</si>
  <si>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</si>
  <si>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</si>
  <si>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</si>
  <si>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</si>
  <si>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</si>
  <si>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</si>
  <si>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</si>
  <si>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</si>
  <si>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</si>
  <si>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</si>
  <si>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</si>
  <si>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</si>
  <si>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</si>
  <si>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</si>
  <si>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</si>
  <si>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</si>
  <si>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</si>
  <si>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</si>
  <si>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</si>
  <si>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</si>
  <si>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</si>
  <si>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</si>
  <si>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</si>
  <si>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</si>
  <si>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</si>
  <si>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</si>
  <si>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</si>
  <si>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</si>
  <si>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</si>
  <si>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</si>
  <si>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</si>
  <si>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</si>
  <si>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</si>
  <si>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</si>
  <si>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</si>
  <si>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</si>
  <si>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</si>
  <si>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</si>
  <si>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</si>
  <si>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</si>
  <si>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</si>
  <si>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</si>
  <si>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</si>
  <si>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</si>
  <si>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</si>
  <si>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</si>
  <si>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</si>
  <si>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</si>
  <si>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</si>
  <si>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</si>
  <si>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</si>
  <si>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</si>
  <si>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</si>
  <si>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</si>
  <si>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</si>
  <si>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</si>
  <si>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</si>
  <si>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</si>
  <si>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</si>
  <si>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</si>
  <si>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</si>
  <si>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</si>
  <si>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</si>
  <si>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</si>
  <si>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</si>
  <si>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</si>
  <si>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</si>
  <si>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</si>
  <si>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</si>
  <si>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</si>
  <si>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</si>
  <si>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</si>
  <si>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</si>
  <si>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</si>
  <si>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</si>
  <si>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</si>
  <si>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</si>
  <si>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</si>
  <si>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</si>
  <si>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</si>
  <si>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</si>
  <si>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</si>
  <si>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</si>
  <si>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</si>
  <si>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</si>
  <si>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</si>
  <si>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</si>
  <si>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</si>
  <si>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</si>
  <si>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</si>
  <si>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</si>
  <si>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</si>
  <si>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</si>
  <si>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</si>
  <si>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</si>
  <si>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</si>
  <si>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</si>
  <si>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</si>
  <si>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</si>
  <si>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</si>
  <si>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</si>
  <si>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</si>
  <si>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</si>
  <si>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</si>
  <si>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</si>
  <si>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</si>
  <si>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</si>
  <si>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</si>
  <si>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</si>
  <si>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</si>
  <si>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</si>
  <si>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</si>
  <si>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</si>
  <si>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</si>
  <si>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</si>
  <si>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</si>
  <si>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</si>
  <si>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</si>
  <si>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</si>
  <si>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</si>
  <si>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</si>
  <si>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</si>
  <si>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</si>
  <si>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</si>
  <si>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</si>
  <si>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</si>
  <si>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</si>
  <si>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</si>
  <si>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</si>
  <si>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</si>
  <si>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</si>
  <si>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</si>
  <si>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</si>
  <si>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</si>
  <si>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</si>
  <si>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</si>
  <si>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</si>
  <si>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</si>
  <si>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</si>
  <si>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</si>
  <si>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</si>
  <si>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</si>
  <si>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</si>
  <si>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</si>
  <si>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</si>
  <si>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</si>
  <si>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</si>
  <si>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</si>
  <si>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</si>
  <si>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</si>
  <si>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</si>
  <si>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</si>
  <si>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</si>
  <si>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</si>
  <si>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</si>
  <si>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</si>
  <si>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</si>
  <si>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</si>
  <si>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</si>
  <si>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</si>
  <si>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</si>
  <si>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</si>
  <si>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</si>
  <si>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</si>
  <si>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</si>
  <si>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</si>
  <si>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</si>
  <si>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</si>
  <si>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</si>
  <si>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</si>
  <si>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</si>
  <si>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</si>
  <si>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</si>
  <si>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</si>
  <si>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</si>
  <si>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</si>
  <si>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</si>
  <si>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</si>
  <si>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</si>
  <si>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</si>
  <si>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</si>
  <si>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</si>
  <si>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</si>
  <si>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</si>
  <si>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</si>
  <si>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</si>
  <si>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</si>
  <si>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</si>
  <si>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</si>
  <si>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</si>
  <si>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</si>
  <si>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</si>
  <si>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</si>
  <si>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</si>
  <si>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</si>
  <si>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</si>
  <si>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</si>
  <si>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</si>
  <si>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</si>
  <si>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</si>
  <si>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</si>
  <si>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</si>
  <si>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</si>
  <si>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</si>
  <si>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</si>
  <si>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</si>
  <si>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</si>
  <si>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</si>
  <si>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</si>
  <si>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</si>
  <si>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</si>
  <si>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</si>
  <si>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</si>
  <si>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</si>
  <si>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</si>
  <si>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</si>
  <si>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</si>
  <si>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</si>
  <si>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</si>
  <si>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</si>
  <si>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</si>
  <si>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</si>
  <si>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</si>
  <si>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</si>
  <si>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</si>
  <si>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</si>
  <si>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</si>
  <si>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</si>
  <si>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</si>
  <si>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</si>
  <si>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</si>
  <si>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</si>
  <si>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</si>
  <si>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</si>
  <si>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</si>
  <si>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</si>
  <si>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</si>
  <si>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</si>
  <si>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</si>
  <si>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</si>
  <si>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</si>
  <si>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</si>
  <si>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</si>
  <si>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</si>
  <si>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</si>
  <si>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</si>
  <si>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</si>
  <si>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</si>
  <si>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</si>
  <si>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</si>
  <si>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</si>
  <si>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</si>
  <si>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</si>
  <si>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</si>
  <si>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</si>
  <si>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</si>
  <si>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</si>
  <si>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</si>
  <si>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</si>
  <si>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</si>
  <si>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</si>
  <si>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</si>
  <si>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</si>
  <si>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</si>
  <si>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</si>
  <si>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</si>
  <si>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</si>
  <si>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</si>
  <si>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</si>
  <si>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</si>
  <si>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</si>
  <si>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</si>
  <si>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</si>
  <si>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</si>
  <si>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</si>
  <si>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</si>
  <si>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</si>
  <si>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</si>
  <si>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</si>
  <si>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</si>
  <si>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</si>
  <si>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</si>
  <si>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</si>
  <si>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</si>
  <si>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</si>
  <si>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</si>
  <si>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</si>
  <si>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</si>
  <si>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</si>
  <si>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</si>
  <si>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</si>
  <si>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</si>
  <si>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</si>
  <si>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</si>
  <si>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</si>
  <si>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</si>
  <si>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</si>
  <si>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</si>
  <si>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</si>
  <si>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</si>
  <si>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</si>
  <si>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</si>
  <si>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</si>
  <si>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</si>
  <si>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</si>
  <si>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</si>
  <si>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</si>
  <si>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</si>
  <si>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</si>
  <si>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</si>
  <si>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</si>
  <si>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</si>
  <si>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</si>
  <si>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</si>
  <si>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</si>
  <si>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</si>
  <si>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</si>
  <si>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</si>
  <si>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</si>
  <si>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</si>
  <si>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</si>
  <si>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</si>
  <si>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</si>
  <si>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</si>
  <si>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</si>
  <si>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</si>
  <si>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</si>
  <si>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</si>
  <si>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</si>
  <si>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</si>
  <si>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</si>
  <si>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</si>
  <si>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</si>
  <si>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</si>
  <si>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</si>
  <si>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</si>
  <si>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</si>
  <si>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</si>
  <si>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</si>
  <si>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</si>
  <si>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</si>
  <si>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</si>
  <si>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</si>
  <si>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</si>
  <si>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</si>
  <si>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</si>
  <si>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</si>
  <si>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</si>
  <si>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</si>
  <si>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</si>
  <si>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</si>
  <si>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</si>
  <si>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</si>
  <si>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</si>
  <si>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</si>
  <si>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</si>
  <si>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</si>
  <si>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</si>
  <si>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</si>
  <si>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</si>
  <si>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</si>
  <si>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</si>
  <si>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</si>
  <si>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</si>
  <si>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</si>
  <si>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</si>
  <si>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</si>
  <si>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</si>
  <si>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</si>
  <si>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</si>
  <si>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</si>
  <si>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</si>
  <si>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</si>
  <si>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</si>
  <si>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</si>
  <si>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</si>
  <si>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</si>
  <si>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</si>
  <si>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</si>
  <si>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</si>
  <si>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</si>
  <si>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</si>
  <si>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</si>
  <si>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</si>
  <si>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</si>
  <si>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</si>
  <si>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</si>
  <si>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</si>
  <si>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</si>
  <si>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</si>
  <si>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</si>
  <si>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</si>
  <si>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</si>
  <si>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</si>
  <si>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</si>
  <si>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</si>
  <si>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</si>
  <si>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</si>
  <si>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</si>
  <si>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</si>
  <si>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</si>
  <si>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</si>
  <si>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</si>
  <si>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</si>
  <si>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</si>
  <si>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</si>
  <si>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</si>
  <si>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</si>
  <si>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</si>
  <si>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</si>
  <si>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</si>
  <si>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</si>
  <si>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</si>
  <si>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</si>
  <si>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</si>
  <si>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</si>
  <si>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</si>
  <si>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</si>
  <si>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</si>
  <si>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</si>
  <si>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</si>
  <si>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</si>
  <si>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</si>
  <si>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</si>
  <si>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</si>
  <si>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</si>
  <si>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</si>
  <si>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</si>
  <si>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</si>
  <si>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</si>
  <si>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</si>
  <si>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</si>
  <si>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</si>
  <si>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</si>
  <si>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</si>
  <si>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</si>
  <si>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</si>
  <si>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</si>
  <si>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</si>
  <si>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</si>
  <si>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</si>
  <si>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</si>
  <si>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</si>
  <si>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</si>
  <si>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</si>
  <si>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</si>
  <si>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</si>
  <si>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</si>
  <si>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</si>
  <si>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</si>
  <si>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</si>
  <si>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</si>
  <si>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</si>
  <si>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</si>
  <si>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</si>
  <si>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</si>
  <si>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</si>
  <si>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</si>
  <si>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</si>
  <si>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</si>
  <si>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</si>
  <si>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</si>
  <si>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</si>
  <si>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</si>
  <si>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</si>
  <si>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</si>
  <si>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</si>
  <si>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</si>
  <si>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</si>
  <si>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</si>
  <si>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</si>
  <si>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</si>
  <si>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</si>
  <si>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</si>
  <si>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</si>
  <si>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</si>
  <si>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</si>
  <si>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</si>
  <si>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</si>
  <si>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</si>
  <si>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</si>
  <si>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</si>
  <si>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</si>
  <si>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</si>
  <si>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</si>
  <si>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</si>
  <si>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</si>
  <si>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</si>
  <si>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</si>
  <si>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</si>
  <si>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</si>
  <si>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</si>
  <si>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</si>
  <si>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</si>
  <si>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</si>
  <si>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</si>
  <si>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</si>
  <si>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</si>
  <si>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</si>
  <si>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</si>
  <si>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</si>
  <si>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</si>
  <si>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</si>
  <si>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</si>
  <si>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</si>
  <si>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</si>
  <si>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</si>
  <si>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</si>
  <si>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</si>
  <si>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</si>
  <si>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</si>
  <si>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</si>
  <si>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</si>
  <si>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</si>
  <si>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</si>
  <si>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</si>
  <si>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</si>
  <si>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</si>
  <si>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</si>
  <si>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</si>
  <si>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</si>
  <si>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</si>
  <si>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</si>
  <si>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</si>
  <si>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</si>
  <si>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</si>
  <si>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</si>
  <si>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</si>
  <si>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</si>
  <si>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</si>
  <si>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</si>
  <si>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</si>
  <si>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</si>
  <si>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</si>
  <si>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</si>
  <si>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</si>
  <si>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</si>
  <si>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</si>
  <si>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</si>
  <si>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</si>
  <si>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</si>
  <si>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</si>
  <si>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</si>
  <si>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</si>
  <si>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</si>
  <si>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</si>
  <si>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</si>
  <si>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</si>
  <si>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</si>
  <si>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</si>
  <si>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</si>
  <si>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</si>
  <si>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</si>
  <si>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</si>
  <si>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</si>
  <si>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</si>
  <si>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</si>
  <si>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</si>
  <si>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</si>
  <si>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</si>
  <si>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</si>
  <si>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</si>
  <si>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</si>
  <si>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</si>
  <si>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</si>
  <si>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</si>
  <si>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</si>
  <si>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</si>
  <si>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</si>
  <si>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</si>
  <si>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</si>
  <si>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</si>
  <si>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</si>
  <si>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</si>
  <si>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</si>
  <si>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</si>
  <si>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</si>
  <si>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</si>
  <si>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</si>
  <si>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</si>
  <si>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</si>
  <si>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</si>
  <si>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</si>
  <si>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</si>
  <si>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</si>
  <si>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</si>
  <si>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</si>
  <si>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</si>
  <si>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</si>
  <si>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</si>
  <si>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</si>
  <si>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</si>
  <si>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</si>
  <si>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</si>
  <si>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</si>
  <si>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</si>
  <si>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</si>
  <si>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</si>
  <si>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</si>
  <si>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</si>
  <si>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</si>
  <si>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</si>
  <si>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</si>
  <si>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</si>
  <si>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</si>
  <si>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</si>
  <si>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</si>
  <si>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</si>
  <si>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</si>
  <si>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</si>
  <si>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</si>
  <si>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</si>
  <si>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</si>
  <si>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</si>
  <si>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</si>
  <si>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</si>
  <si>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</si>
  <si>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</si>
  <si>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</si>
  <si>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</si>
  <si>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</si>
  <si>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</si>
  <si>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</si>
  <si>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</si>
  <si>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</si>
  <si>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</si>
  <si>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</si>
  <si>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</si>
  <si>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</si>
  <si>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</si>
  <si>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</si>
  <si>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</si>
  <si>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</si>
  <si>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</si>
  <si>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</si>
  <si>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</si>
  <si>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</si>
  <si>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</si>
  <si>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</si>
  <si>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</si>
  <si>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</si>
  <si>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</si>
  <si>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</si>
  <si>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</si>
  <si>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</si>
  <si>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</si>
  <si>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</si>
  <si>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</si>
  <si>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</si>
  <si>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</si>
  <si>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</si>
  <si>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</si>
  <si>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</si>
  <si>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</si>
  <si>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</si>
  <si>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</si>
  <si>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</si>
  <si>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</si>
  <si>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</si>
  <si>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</si>
  <si>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</si>
  <si>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</si>
  <si>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</si>
  <si>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</si>
  <si>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</si>
  <si>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</si>
  <si>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</si>
  <si>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</si>
  <si>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</si>
  <si>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</si>
  <si>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</si>
  <si>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</si>
  <si>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</si>
  <si>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</si>
  <si>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</si>
  <si>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</si>
  <si>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</si>
  <si>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</si>
  <si>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</si>
  <si>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</si>
  <si>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</si>
  <si>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</si>
  <si>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</si>
  <si>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</si>
  <si>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</si>
  <si>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</si>
  <si>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</si>
  <si>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</si>
  <si>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</si>
  <si>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</si>
  <si>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</si>
  <si>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</si>
  <si>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</si>
  <si>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</si>
  <si>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</si>
  <si>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</si>
  <si>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</si>
  <si>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</si>
  <si>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</si>
  <si>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</si>
  <si>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</si>
  <si>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</si>
  <si>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</si>
  <si>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</si>
  <si>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</si>
  <si>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</si>
  <si>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</si>
  <si>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</si>
  <si>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</si>
  <si>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</si>
  <si>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</si>
  <si>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</si>
  <si>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</si>
  <si>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</si>
  <si>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</si>
  <si>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</si>
  <si>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</si>
  <si>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</si>
  <si>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</si>
  <si>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</si>
  <si>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</si>
  <si>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</si>
  <si>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</si>
  <si>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</si>
  <si>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</si>
  <si>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</si>
  <si>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</si>
  <si>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</si>
  <si>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</si>
  <si>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</si>
  <si>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</si>
  <si>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</si>
  <si>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</si>
  <si>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</si>
  <si>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</si>
  <si>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</si>
  <si>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</si>
  <si>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</si>
  <si>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</si>
  <si>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</si>
  <si>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</si>
  <si>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</si>
  <si>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</si>
  <si>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</si>
  <si>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</si>
  <si>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</si>
  <si>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</si>
  <si>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</si>
  <si>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</si>
  <si>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</si>
  <si>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</si>
  <si>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</si>
  <si>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</si>
  <si>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</si>
  <si>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</si>
  <si>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</si>
  <si>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</si>
  <si>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</si>
  <si>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</si>
  <si>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</si>
  <si>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</si>
  <si>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</si>
  <si>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</si>
  <si>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</si>
  <si>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</si>
  <si>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</si>
  <si>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</si>
  <si>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</si>
  <si>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</si>
  <si>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</si>
  <si>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</si>
  <si>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</si>
  <si>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</si>
  <si>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</si>
  <si>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</si>
  <si>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</si>
  <si>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</si>
  <si>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</si>
  <si>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</si>
  <si>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</si>
  <si>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</si>
  <si>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</si>
  <si>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</si>
  <si>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</si>
  <si>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</si>
  <si>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</si>
  <si>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</si>
  <si>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</si>
  <si>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</si>
  <si>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</si>
  <si>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</si>
  <si>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</si>
  <si>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</si>
  <si>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</si>
  <si>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</si>
  <si>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</si>
  <si>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</si>
  <si>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</si>
  <si>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</si>
  <si>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</si>
  <si>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</si>
  <si>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</si>
  <si>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</si>
  <si>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</si>
  <si>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</si>
  <si>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</si>
  <si>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</si>
  <si>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</si>
  <si>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</si>
  <si>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</si>
  <si>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</si>
  <si>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</si>
  <si>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</si>
  <si>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</si>
  <si>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</si>
  <si>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</si>
  <si>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</si>
  <si>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</si>
  <si>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</si>
  <si>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</si>
  <si>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</si>
  <si>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</si>
  <si>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</si>
  <si>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</si>
  <si>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</si>
  <si>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</si>
  <si>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</si>
  <si>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</si>
  <si>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</si>
  <si>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</si>
  <si>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</si>
  <si>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</si>
  <si>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</si>
  <si>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</si>
  <si>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</si>
  <si>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</si>
  <si>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</si>
  <si>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</si>
  <si>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</si>
  <si>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</si>
  <si>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</si>
  <si>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</si>
  <si>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</si>
  <si>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</si>
  <si>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</si>
  <si>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</si>
  <si>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</si>
  <si>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</si>
  <si>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</si>
  <si>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</si>
  <si>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</si>
  <si>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</si>
  <si>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</si>
  <si>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</si>
  <si>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</si>
  <si>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</si>
  <si>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</si>
  <si>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</si>
  <si>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</si>
  <si>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</si>
  <si>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</si>
  <si>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</si>
  <si>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</si>
  <si>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</si>
  <si>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</si>
  <si>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</si>
  <si>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</si>
  <si>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</si>
  <si>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</si>
  <si>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</si>
  <si>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</si>
  <si>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</si>
  <si>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</si>
  <si>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</si>
  <si>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</si>
  <si>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</si>
  <si>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</si>
  <si>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</si>
  <si>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</si>
  <si>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</si>
  <si>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</si>
  <si>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</si>
  <si>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</si>
  <si>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</si>
  <si>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</si>
  <si>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</si>
  <si>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</si>
  <si>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</si>
  <si>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</si>
  <si>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</si>
  <si>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</si>
  <si>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</si>
  <si>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</si>
  <si>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</si>
  <si>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</si>
  <si>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</si>
  <si>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</si>
  <si>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</si>
  <si>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</si>
  <si>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</si>
  <si>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</si>
  <si>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</si>
  <si>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</si>
  <si>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</si>
  <si>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</si>
  <si>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</si>
  <si>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</si>
  <si>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</si>
  <si>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</si>
  <si>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</si>
  <si>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</si>
  <si>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</si>
  <si>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</si>
  <si>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</si>
  <si>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</si>
  <si>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</si>
  <si>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</si>
  <si>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</si>
  <si>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</si>
  <si>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</si>
  <si>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</si>
  <si>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</si>
  <si>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</si>
  <si>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</si>
  <si>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</si>
  <si>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</si>
  <si>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</si>
  <si>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</si>
  <si>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</si>
  <si>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</si>
  <si>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</si>
  <si>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</si>
  <si>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</si>
  <si>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</si>
  <si>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</si>
  <si>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</si>
  <si>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</si>
  <si>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</si>
  <si>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</si>
  <si>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</si>
  <si>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</si>
  <si>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</si>
  <si>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</si>
  <si>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</si>
  <si>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</si>
  <si>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</si>
  <si>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</si>
  <si>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</si>
  <si>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</si>
  <si>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</si>
  <si>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</si>
  <si>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</si>
  <si>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</si>
  <si>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</si>
  <si>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</si>
  <si>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</si>
  <si>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</si>
  <si>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</si>
  <si>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</si>
  <si>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</si>
  <si>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</si>
  <si>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</si>
  <si>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</si>
  <si>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</si>
  <si>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</si>
  <si>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</si>
  <si>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</si>
  <si>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</si>
  <si>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</si>
  <si>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</si>
  <si>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</si>
  <si>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</si>
  <si>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</si>
  <si>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</si>
  <si>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</si>
  <si>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</si>
  <si>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</si>
  <si>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</si>
  <si>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</si>
  <si>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</si>
  <si>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</si>
  <si>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</si>
  <si>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</si>
  <si>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</si>
  <si>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</si>
  <si>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</si>
  <si>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</si>
  <si>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</si>
  <si>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</si>
  <si>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</si>
  <si>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</si>
  <si>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</si>
  <si>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</si>
  <si>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</si>
  <si>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</si>
  <si>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</si>
  <si>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</si>
  <si>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</si>
  <si>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</si>
  <si>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</si>
  <si>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</si>
  <si>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</si>
  <si>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</si>
  <si>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</si>
  <si>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</si>
  <si>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</si>
  <si>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</si>
  <si>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</si>
  <si>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</si>
  <si>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</si>
  <si>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</si>
  <si>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</si>
  <si>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</si>
  <si>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</si>
  <si>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</si>
  <si>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</si>
  <si>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</si>
  <si>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</si>
  <si>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</si>
  <si>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</si>
  <si>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</si>
  <si>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</si>
  <si>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</si>
  <si>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</si>
  <si>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</si>
  <si>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</si>
  <si>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</si>
  <si>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</si>
  <si>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</si>
  <si>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</si>
  <si>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</si>
  <si>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</si>
  <si>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</si>
  <si>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</si>
  <si>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</si>
  <si>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</si>
  <si>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</si>
  <si>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</si>
  <si>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</si>
  <si>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</si>
  <si>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</si>
  <si>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</si>
  <si>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</si>
  <si>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</si>
  <si>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</si>
  <si>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</si>
  <si>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</si>
  <si>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</si>
  <si>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</si>
  <si>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</si>
  <si>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</si>
  <si>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</si>
  <si>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</si>
  <si>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</si>
  <si>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</si>
  <si>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</si>
  <si>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</si>
  <si>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</si>
  <si>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</si>
  <si>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</si>
  <si>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</si>
  <si>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</si>
  <si>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</si>
  <si>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</si>
  <si>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</si>
  <si>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</si>
  <si>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</si>
  <si>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</si>
  <si>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</si>
  <si>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</si>
  <si>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</si>
  <si>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</si>
  <si>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</si>
  <si>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</si>
  <si>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</si>
  <si>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</si>
  <si>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</si>
  <si>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</si>
  <si>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</si>
  <si>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</si>
  <si>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</si>
  <si>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</si>
  <si>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</si>
  <si>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</si>
  <si>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</si>
  <si>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</si>
  <si>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</si>
  <si>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</si>
  <si>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</si>
  <si>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</si>
  <si>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</si>
  <si>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</si>
  <si>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</si>
  <si>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</si>
  <si>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</si>
  <si>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</si>
  <si>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</si>
  <si>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</si>
  <si>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</si>
  <si>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</si>
  <si>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</si>
  <si>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</si>
  <si>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</si>
  <si>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</si>
  <si>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</si>
  <si>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</si>
  <si>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</si>
  <si>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</si>
  <si>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</si>
  <si>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</si>
  <si>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</si>
  <si>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</si>
  <si>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</si>
  <si>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</si>
  <si>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</si>
  <si>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</si>
  <si>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</si>
  <si>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</si>
  <si>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</si>
  <si>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</si>
  <si>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</si>
  <si>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</si>
  <si>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</si>
  <si>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</si>
  <si>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</si>
  <si>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</si>
  <si>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</si>
  <si>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</si>
  <si>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</si>
  <si>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</si>
  <si>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</si>
  <si>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</si>
  <si>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</si>
  <si>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</si>
  <si>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</si>
  <si>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</si>
  <si>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</si>
  <si>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</si>
  <si>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</si>
  <si>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</si>
  <si>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</si>
  <si>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</si>
  <si>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</si>
  <si>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</si>
  <si>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</si>
  <si>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</si>
  <si>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</si>
  <si>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</si>
  <si>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</si>
  <si>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</si>
  <si>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</si>
  <si>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</si>
  <si>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</si>
  <si>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</si>
  <si>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</si>
  <si>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</si>
  <si>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</si>
  <si>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</si>
  <si>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</si>
  <si>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</si>
  <si>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</si>
  <si>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</si>
  <si>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</si>
  <si>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</si>
  <si>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</si>
  <si>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</si>
  <si>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</si>
  <si>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</si>
  <si>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</si>
  <si>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</si>
  <si>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</si>
  <si>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</si>
  <si>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</si>
  <si>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</si>
  <si>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</si>
  <si>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</si>
  <si>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</si>
  <si>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</si>
  <si>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</si>
  <si>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</si>
  <si>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</si>
  <si>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</si>
  <si>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</si>
  <si>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</si>
  <si>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</si>
  <si>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</si>
  <si>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</si>
  <si>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</si>
  <si>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</si>
  <si>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</si>
  <si>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</si>
  <si>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</si>
  <si>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</si>
  <si>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</si>
  <si>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</si>
  <si>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</si>
  <si>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</si>
  <si>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</si>
  <si>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</si>
  <si>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</si>
  <si>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</si>
  <si>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</si>
  <si>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</si>
  <si>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</si>
  <si>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</si>
  <si>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</si>
  <si>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</si>
  <si>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</si>
  <si>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</si>
  <si>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</si>
  <si>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</si>
  <si>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</si>
  <si>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</si>
  <si>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</si>
  <si>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</si>
  <si>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</si>
  <si>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</si>
  <si>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</si>
  <si>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</si>
  <si>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</si>
  <si>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</si>
  <si>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</si>
  <si>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</si>
  <si>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</si>
  <si>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</si>
  <si>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</si>
  <si>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</si>
  <si>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</si>
  <si>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</si>
  <si>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</si>
  <si>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</si>
  <si>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</si>
  <si>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</si>
  <si>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</si>
  <si>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</si>
  <si>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</si>
  <si>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</si>
  <si>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</si>
  <si>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</si>
  <si>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</si>
  <si>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</si>
  <si>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</si>
  <si>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</si>
  <si>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</si>
  <si>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</si>
  <si>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</si>
  <si>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</si>
  <si>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</si>
  <si>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</si>
  <si>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</si>
  <si>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</si>
  <si>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</si>
  <si>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</si>
  <si>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</si>
  <si>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</si>
  <si>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</si>
  <si>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</si>
  <si>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</si>
  <si>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</si>
  <si>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</si>
  <si>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</si>
  <si>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</si>
  <si>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</si>
  <si>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</si>
  <si>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</si>
  <si>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</si>
  <si>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</si>
  <si>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</si>
  <si>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</si>
  <si>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</si>
  <si>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</si>
  <si>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</si>
  <si>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</si>
  <si>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</si>
  <si>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</si>
  <si>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</si>
  <si>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</si>
  <si>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</si>
  <si>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</si>
  <si>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</si>
  <si>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</si>
  <si>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</si>
  <si>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</si>
  <si>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</si>
  <si>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</si>
  <si>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</si>
  <si>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</si>
  <si>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</si>
  <si>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</si>
  <si>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</si>
  <si>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</si>
  <si>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</si>
  <si>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</si>
  <si>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</si>
  <si>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</si>
  <si>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</si>
  <si>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</si>
  <si>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</si>
  <si>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</si>
  <si>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</si>
  <si>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</si>
  <si>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</si>
  <si>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</si>
  <si>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</si>
  <si>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</si>
  <si>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</si>
  <si>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</si>
  <si>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</si>
  <si>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</si>
  <si>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</si>
  <si>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</si>
  <si>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</si>
  <si>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</si>
  <si>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</si>
  <si>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</si>
  <si>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</si>
  <si>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</si>
  <si>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</si>
  <si>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</si>
  <si>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</si>
  <si>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</si>
  <si>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</si>
  <si>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</si>
  <si>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</si>
  <si>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</si>
  <si>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</si>
  <si>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</si>
  <si>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</si>
  <si>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</si>
  <si>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</si>
  <si>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</si>
  <si>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</si>
  <si>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</si>
  <si>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</si>
  <si>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</si>
  <si>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</si>
  <si>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</si>
  <si>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</si>
  <si>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</si>
  <si>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</si>
  <si>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</si>
  <si>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</si>
  <si>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</si>
  <si>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</si>
  <si>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</si>
  <si>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</si>
  <si>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</si>
  <si>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</si>
  <si>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</si>
  <si>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</si>
  <si>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</si>
  <si>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</si>
  <si>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</si>
  <si>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</si>
  <si>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</si>
  <si>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</si>
  <si>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</si>
  <si>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</si>
  <si>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</si>
  <si>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</si>
  <si>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</si>
  <si>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</si>
  <si>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</si>
  <si>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</si>
  <si>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</si>
  <si>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</si>
  <si>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</si>
  <si>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</si>
  <si>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</si>
  <si>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</si>
  <si>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</si>
  <si>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</si>
  <si>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</si>
  <si>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</si>
  <si>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</si>
  <si>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</si>
  <si>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</si>
  <si>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</si>
  <si>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</si>
  <si>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</si>
  <si>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</si>
  <si>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</si>
  <si>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</si>
  <si>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</si>
  <si>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</si>
  <si>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</si>
  <si>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</si>
  <si>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</si>
  <si>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</si>
  <si>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</si>
  <si>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</si>
  <si>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</si>
  <si>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</si>
  <si>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</si>
  <si>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</si>
  <si>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</si>
  <si>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</si>
  <si>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</si>
  <si>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</si>
  <si>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</si>
  <si>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</si>
  <si>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</si>
  <si>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</si>
  <si>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</si>
  <si>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</si>
  <si>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</si>
  <si>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</si>
  <si>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</si>
  <si>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</si>
  <si>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</si>
  <si>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</si>
  <si>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</si>
  <si>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</si>
  <si>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</si>
  <si>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</si>
  <si>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</si>
  <si>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</si>
  <si>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</si>
  <si>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</si>
  <si>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</si>
  <si>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</si>
  <si>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</si>
  <si>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</si>
  <si>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</si>
  <si>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</si>
  <si>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</si>
  <si>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</si>
  <si>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</si>
  <si>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</si>
  <si>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</si>
  <si>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</si>
  <si>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</si>
  <si>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</si>
  <si>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</si>
  <si>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</si>
  <si>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</si>
  <si>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</si>
  <si>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</si>
  <si>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</si>
  <si>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</si>
  <si>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</si>
  <si>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</si>
  <si>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</si>
  <si>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</si>
  <si>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</si>
  <si>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</si>
  <si>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</si>
  <si>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</si>
  <si>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</si>
  <si>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</si>
  <si>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</si>
  <si>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</si>
  <si>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</si>
  <si>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</si>
  <si>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</si>
  <si>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</si>
  <si>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</si>
  <si>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</si>
  <si>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</si>
  <si>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</si>
  <si>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</si>
  <si>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</si>
  <si>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</si>
  <si>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</si>
  <si>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</si>
  <si>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</si>
  <si>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</si>
  <si>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</si>
  <si>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</si>
  <si>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</si>
  <si>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</si>
  <si>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</si>
  <si>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</si>
  <si>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</si>
  <si>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</si>
  <si>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</si>
  <si>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</si>
  <si>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</si>
  <si>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</si>
  <si>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</si>
  <si>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</si>
  <si>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</si>
  <si>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</si>
  <si>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</si>
  <si>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</si>
  <si>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</si>
  <si>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</si>
  <si>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</si>
  <si>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</si>
  <si>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</si>
  <si>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</si>
  <si>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</si>
  <si>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</si>
  <si>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</si>
  <si>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</si>
  <si>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</si>
  <si>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</si>
  <si>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</si>
  <si>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</si>
  <si>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</si>
  <si>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</si>
  <si>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</si>
  <si>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</si>
  <si>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</si>
  <si>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</si>
  <si>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</si>
  <si>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</si>
  <si>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</si>
  <si>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</si>
  <si>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</si>
  <si>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</si>
  <si>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</si>
  <si>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</si>
  <si>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</si>
  <si>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</si>
  <si>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</si>
  <si>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</si>
  <si>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</si>
  <si>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</si>
  <si>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</si>
  <si>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</si>
  <si>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</si>
  <si>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</si>
  <si>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</si>
  <si>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</si>
  <si>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</si>
  <si>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</si>
  <si>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</si>
  <si>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</si>
  <si>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</si>
  <si>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</si>
  <si>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</si>
  <si>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</si>
  <si>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</si>
  <si>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</si>
  <si>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</si>
  <si>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</si>
  <si>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</si>
  <si>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</si>
  <si>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</si>
  <si>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</si>
  <si>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</si>
  <si>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</si>
  <si>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</si>
  <si>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</si>
  <si>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</si>
  <si>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</si>
  <si>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</si>
  <si>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</si>
  <si>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</si>
  <si>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</si>
  <si>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</si>
  <si>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</si>
  <si>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</si>
  <si>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</si>
  <si>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</si>
  <si>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</si>
  <si>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</si>
  <si>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</si>
  <si>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</si>
  <si>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</si>
  <si>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</si>
  <si>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</si>
  <si>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</si>
  <si>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</si>
  <si>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</si>
  <si>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</si>
  <si>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</si>
  <si>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</si>
  <si>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</si>
  <si>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</si>
  <si>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</si>
  <si>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</si>
  <si>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</si>
  <si>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</si>
  <si>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</si>
  <si>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</si>
  <si>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</si>
  <si>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</si>
  <si>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</si>
  <si>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</si>
  <si>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</si>
  <si>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</si>
  <si>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</si>
  <si>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</si>
  <si>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</si>
  <si>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</si>
  <si>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</si>
  <si>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</si>
  <si>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</si>
  <si>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</si>
  <si>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</si>
  <si>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</si>
  <si>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</si>
  <si>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</si>
  <si>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</si>
  <si>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</si>
  <si>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</si>
  <si>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</si>
  <si>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</si>
  <si>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</si>
  <si>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</si>
  <si>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</si>
  <si>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</si>
  <si>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</si>
  <si>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</si>
  <si>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</si>
  <si>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</si>
  <si>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</si>
  <si>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</si>
  <si>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</si>
  <si>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</si>
  <si>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</si>
  <si>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</si>
  <si>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</si>
  <si>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</si>
  <si>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</si>
  <si>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</si>
  <si>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</si>
  <si>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</si>
  <si>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</si>
  <si>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</si>
  <si>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</si>
  <si>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</si>
  <si>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</si>
  <si>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</si>
  <si>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</si>
  <si>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</si>
  <si>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</si>
  <si>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</si>
  <si>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</si>
  <si>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</si>
  <si>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</si>
  <si>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</si>
  <si>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</si>
  <si>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</si>
  <si>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</si>
  <si>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</si>
  <si>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</si>
  <si>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</si>
  <si>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</si>
  <si>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</si>
  <si>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</si>
  <si>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</si>
  <si>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</si>
  <si>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</si>
  <si>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</si>
  <si>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</si>
  <si>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</si>
  <si>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</si>
  <si>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</si>
  <si>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</si>
  <si>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</si>
  <si>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</si>
  <si>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</si>
  <si>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</si>
  <si>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</si>
  <si>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</si>
  <si>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</si>
  <si>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</si>
  <si>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</si>
  <si>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</si>
  <si>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</si>
  <si>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</si>
  <si>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</si>
  <si>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</si>
  <si>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</si>
  <si>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</si>
  <si>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</si>
  <si>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</si>
  <si>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</si>
  <si>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</si>
  <si>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</si>
  <si>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</si>
  <si>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</si>
  <si>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</si>
  <si>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</si>
  <si>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</si>
  <si>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</si>
  <si>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</si>
  <si>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</si>
  <si>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</si>
  <si>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</si>
  <si>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</si>
  <si>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</si>
  <si>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</si>
  <si>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</si>
  <si>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</si>
  <si>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</si>
  <si>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</si>
  <si>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</si>
  <si>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</si>
  <si>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</si>
  <si>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</si>
  <si>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</si>
  <si>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</si>
  <si>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</si>
  <si>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</si>
  <si>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</si>
  <si>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</si>
  <si>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</si>
  <si>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</si>
  <si>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</si>
  <si>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</si>
  <si>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</si>
  <si>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</si>
  <si>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</si>
  <si>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</si>
  <si>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</si>
  <si>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</si>
  <si>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</si>
  <si>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</si>
  <si>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</si>
  <si>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</si>
  <si>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</si>
  <si>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</si>
  <si>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</si>
  <si>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</si>
  <si>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</si>
  <si>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</si>
  <si>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</si>
  <si>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</si>
  <si>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</si>
  <si>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</si>
  <si>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</si>
  <si>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</si>
  <si>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</si>
  <si>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</si>
  <si>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</si>
  <si>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</si>
  <si>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</si>
  <si>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</si>
  <si>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</si>
  <si>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</si>
  <si>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</si>
  <si>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</si>
  <si>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</si>
  <si>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</si>
  <si>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</si>
  <si>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</si>
  <si>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</si>
  <si>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</si>
  <si>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</si>
  <si>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</si>
  <si>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</si>
  <si>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</si>
  <si>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</si>
  <si>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</si>
  <si>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</si>
  <si>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</si>
  <si>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</si>
  <si>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</si>
  <si>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</si>
  <si>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</si>
  <si>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</si>
  <si>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</si>
  <si>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</si>
  <si>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</si>
  <si>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</si>
  <si>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</si>
  <si>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</si>
  <si>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</si>
  <si>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</si>
  <si>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</si>
  <si>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</si>
  <si>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</si>
  <si>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</si>
  <si>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</si>
  <si>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</si>
  <si>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</si>
  <si>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</si>
  <si>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</si>
  <si>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</si>
  <si>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</si>
  <si>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</si>
  <si>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</si>
  <si>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</si>
  <si>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</si>
  <si>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</si>
  <si>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</si>
  <si>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</si>
  <si>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</si>
  <si>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</si>
  <si>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</si>
  <si>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</si>
  <si>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</si>
  <si>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</si>
  <si>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</si>
  <si>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</si>
  <si>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</si>
  <si>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</si>
  <si>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</si>
  <si>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</si>
  <si>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</si>
  <si>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</si>
  <si>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</si>
  <si>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</si>
  <si>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</si>
  <si>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</si>
  <si>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</si>
  <si>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</si>
  <si>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</si>
  <si>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</si>
  <si>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</si>
  <si>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</si>
  <si>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</si>
  <si>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</si>
  <si>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</si>
  <si>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</si>
  <si>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</si>
  <si>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</si>
  <si>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</si>
  <si>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</si>
  <si>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</si>
  <si>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</si>
  <si>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</si>
  <si>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</si>
  <si>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</si>
  <si>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</si>
  <si>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</si>
  <si>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</si>
  <si>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</si>
  <si>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</si>
  <si>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</si>
  <si>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</si>
  <si>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</si>
  <si>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</si>
  <si>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</si>
  <si>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</si>
  <si>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</si>
  <si>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</si>
  <si>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</si>
  <si>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</si>
  <si>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</si>
  <si>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</si>
  <si>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</si>
  <si>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</si>
  <si>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</si>
  <si>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</si>
  <si>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</si>
  <si>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</si>
  <si>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</si>
  <si>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</si>
  <si>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</si>
  <si>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</si>
  <si>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</si>
  <si>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</si>
  <si>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</si>
  <si>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</si>
  <si>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</si>
  <si>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</si>
  <si>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</si>
  <si>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</si>
  <si>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</si>
  <si>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</si>
  <si>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</si>
  <si>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</si>
  <si>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</si>
  <si>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</si>
  <si>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</si>
  <si>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</si>
  <si>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</si>
  <si>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</si>
  <si>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</si>
  <si>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</si>
  <si>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</si>
  <si>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</si>
  <si>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</si>
  <si>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</si>
  <si>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</si>
  <si>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</si>
  <si>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</si>
  <si>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</si>
  <si>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</si>
  <si>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</si>
  <si>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</si>
  <si>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</si>
  <si>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</si>
  <si>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</si>
  <si>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</si>
  <si>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</si>
  <si>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</si>
  <si>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</si>
  <si>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</si>
  <si>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</si>
  <si>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</si>
  <si>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</si>
  <si>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</si>
  <si>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</si>
  <si>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</si>
  <si>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</si>
  <si>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</si>
  <si>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</si>
  <si>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</si>
  <si>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</si>
  <si>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</si>
  <si>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</si>
  <si>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</si>
  <si>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</si>
  <si>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</si>
  <si>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</si>
  <si>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</si>
  <si>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</si>
  <si>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</si>
  <si>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</si>
  <si>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</si>
  <si>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</si>
  <si>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</si>
  <si>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</si>
  <si>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</si>
  <si>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</si>
  <si>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</si>
  <si>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</si>
  <si>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</si>
  <si>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</si>
  <si>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</si>
  <si>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</si>
  <si>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</si>
  <si>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</si>
  <si>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</si>
  <si>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</si>
  <si>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</si>
  <si>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</si>
  <si>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</si>
  <si>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</si>
  <si>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</si>
  <si>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</si>
  <si>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</si>
  <si>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</si>
  <si>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</si>
  <si>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</si>
  <si>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</si>
  <si>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</si>
  <si>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</si>
  <si>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</si>
  <si>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</si>
  <si>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</si>
  <si>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</si>
  <si>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</si>
  <si>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</si>
  <si>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</si>
  <si>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</si>
  <si>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</si>
  <si>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</si>
  <si>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</si>
  <si>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</si>
  <si>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</si>
  <si>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</si>
  <si>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</si>
  <si>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</si>
  <si>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</si>
  <si>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</si>
  <si>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</si>
  <si>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</si>
  <si>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</si>
  <si>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</si>
  <si>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</si>
  <si>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</si>
  <si>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</si>
  <si>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</si>
  <si>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</si>
  <si>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</si>
  <si>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</si>
  <si>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</si>
  <si>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</si>
  <si>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</si>
  <si>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</si>
  <si>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</si>
  <si>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</si>
  <si>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</si>
  <si>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</si>
  <si>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</si>
  <si>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</si>
  <si>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</si>
  <si>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</si>
  <si>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</si>
  <si>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</si>
  <si>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</si>
  <si>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</si>
  <si>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</si>
  <si>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</si>
  <si>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</si>
  <si>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</si>
  <si>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</si>
  <si>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</si>
  <si>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</si>
  <si>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</si>
  <si>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</si>
  <si>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</si>
  <si>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</si>
  <si>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</si>
  <si>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</si>
  <si>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</si>
  <si>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</si>
  <si>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</si>
  <si>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</si>
  <si>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</si>
  <si>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</si>
  <si>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</si>
  <si>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</si>
  <si>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</si>
  <si>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</si>
  <si>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</si>
  <si>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</si>
  <si>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</si>
  <si>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</si>
  <si>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</si>
  <si>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</si>
  <si>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</si>
  <si>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</si>
  <si>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</si>
  <si>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</si>
  <si>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</si>
  <si>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</si>
  <si>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</si>
  <si>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</si>
  <si>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</si>
  <si>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</si>
  <si>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</si>
  <si>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</si>
  <si>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</si>
  <si>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</si>
  <si>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</si>
  <si>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</si>
  <si>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</si>
  <si>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</si>
  <si>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</si>
  <si>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</si>
  <si>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</si>
  <si>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</si>
  <si>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</si>
  <si>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</si>
  <si>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</si>
  <si>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</si>
  <si>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</si>
  <si>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</si>
  <si>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</si>
  <si>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</si>
  <si>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</si>
  <si>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</si>
  <si>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</si>
  <si>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</si>
  <si>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</si>
  <si>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</si>
  <si>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</si>
  <si>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</si>
  <si>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</si>
  <si>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</si>
  <si>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</si>
  <si>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</si>
  <si>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</si>
  <si>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</si>
  <si>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</si>
  <si>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</si>
  <si>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</si>
  <si>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</si>
  <si>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</si>
  <si>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</si>
  <si>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</si>
  <si>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</si>
  <si>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</si>
  <si>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</si>
  <si>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</si>
  <si>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</si>
  <si>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</si>
  <si>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</si>
  <si>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</si>
  <si>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</si>
  <si>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</si>
  <si>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</si>
  <si>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</si>
  <si>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</si>
  <si>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</si>
  <si>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</si>
  <si>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</si>
  <si>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</si>
  <si>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</si>
  <si>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</si>
  <si>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</si>
  <si>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</si>
  <si>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</si>
  <si>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</si>
  <si>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</si>
  <si>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</si>
  <si>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</si>
  <si>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</si>
  <si>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</si>
  <si>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</si>
  <si>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</si>
  <si>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</si>
  <si>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</si>
  <si>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</si>
  <si>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</si>
  <si>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</si>
  <si>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</si>
  <si>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</si>
  <si>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</si>
  <si>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</si>
  <si>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</si>
  <si>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</si>
  <si>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</si>
  <si>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</si>
  <si>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</si>
  <si>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</si>
  <si>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</si>
  <si>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</si>
  <si>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</si>
  <si>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</si>
  <si>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</si>
  <si>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</si>
  <si>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</si>
  <si>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</si>
  <si>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</si>
  <si>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</si>
  <si>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</si>
  <si>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</si>
  <si>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</si>
  <si>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</si>
  <si>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</si>
  <si>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</si>
  <si>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</si>
  <si>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</si>
  <si>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</si>
  <si>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</si>
  <si>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</si>
  <si>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</si>
  <si>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</si>
  <si>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</si>
  <si>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</si>
  <si>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</si>
  <si>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</si>
  <si>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</si>
  <si>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</si>
  <si>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</si>
  <si>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</si>
  <si>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</si>
  <si>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</si>
  <si>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</si>
  <si>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</si>
  <si>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</si>
  <si>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</si>
  <si>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</si>
  <si>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</si>
  <si>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</si>
  <si>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</si>
  <si>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</si>
  <si>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</si>
  <si>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</si>
  <si>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</si>
  <si>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</si>
  <si>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</si>
  <si>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</si>
  <si>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</si>
  <si>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</si>
  <si>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</si>
  <si>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</si>
  <si>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</si>
  <si>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</si>
  <si>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</si>
  <si>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</si>
  <si>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</si>
  <si>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</si>
  <si>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</si>
  <si>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</si>
  <si>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</si>
  <si>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</si>
  <si>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</si>
  <si>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</si>
  <si>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</si>
  <si>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</si>
  <si>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</si>
  <si>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</si>
  <si>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</si>
  <si>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</si>
  <si>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</si>
  <si>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</si>
  <si>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</si>
  <si>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</si>
  <si>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</si>
  <si>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</si>
  <si>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</si>
  <si>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</si>
  <si>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</si>
  <si>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</si>
  <si>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</si>
  <si>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</si>
  <si>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</si>
  <si>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</si>
  <si>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</si>
  <si>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</si>
  <si>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</si>
  <si>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</si>
  <si>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</si>
  <si>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</si>
  <si>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</si>
  <si>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</si>
  <si>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</si>
  <si>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</si>
  <si>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</si>
  <si>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</si>
  <si>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</si>
  <si>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</si>
  <si>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</si>
  <si>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</si>
  <si>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</si>
  <si>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</si>
  <si>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</si>
  <si>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</si>
  <si>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</si>
  <si>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</si>
  <si>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</si>
  <si>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</si>
  <si>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</si>
  <si>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</si>
  <si>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</si>
  <si>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</si>
  <si>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</si>
  <si>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</si>
  <si>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</si>
  <si>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</si>
  <si>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</si>
  <si>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</si>
  <si>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</si>
  <si>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</si>
  <si>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</si>
  <si>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</si>
  <si>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</si>
  <si>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</si>
  <si>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</si>
  <si>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</si>
  <si>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</si>
  <si>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</si>
  <si>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</si>
  <si>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</si>
  <si>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</si>
  <si>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</si>
  <si>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</si>
  <si>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</si>
  <si>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</si>
  <si>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</si>
  <si>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</si>
  <si>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</si>
  <si>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</si>
  <si>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</si>
  <si>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</si>
  <si>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</si>
  <si>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</si>
  <si>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</si>
  <si>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</si>
  <si>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</si>
  <si>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</si>
  <si>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</si>
  <si>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</si>
  <si>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</si>
  <si>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</si>
  <si>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</si>
  <si>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</si>
  <si>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</si>
  <si>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</si>
  <si>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</si>
  <si>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</si>
  <si>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</si>
  <si>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</si>
  <si>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</si>
  <si>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</si>
  <si>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</si>
  <si>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</si>
  <si>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</si>
  <si>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</si>
  <si>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</si>
  <si>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</si>
  <si>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</si>
  <si>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</si>
  <si>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</si>
  <si>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</si>
  <si>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</si>
  <si>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</si>
  <si>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</si>
  <si>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</si>
  <si>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</si>
  <si>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</si>
  <si>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</si>
  <si>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</si>
  <si>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</si>
  <si>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</si>
  <si>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</si>
  <si>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</si>
  <si>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</si>
  <si>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</si>
  <si>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</si>
  <si>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</si>
  <si>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</si>
  <si>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</si>
  <si>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</si>
  <si>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</si>
  <si>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</si>
  <si>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</si>
  <si>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</si>
  <si>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</si>
  <si>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</si>
  <si>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</si>
  <si>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</si>
  <si>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</si>
  <si>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</si>
  <si>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</si>
  <si>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</si>
  <si>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</si>
  <si>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</si>
  <si>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</si>
  <si>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</si>
  <si>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</si>
  <si>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</si>
  <si>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</si>
  <si>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</si>
  <si>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</si>
  <si>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</si>
  <si>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</si>
  <si>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</si>
  <si>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</si>
  <si>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</si>
  <si>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</si>
  <si>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</si>
  <si>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</si>
  <si>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</si>
  <si>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</si>
  <si>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</si>
  <si>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</si>
  <si>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</si>
  <si>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</si>
  <si>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</si>
  <si>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</si>
  <si>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</si>
  <si>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</si>
  <si>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</si>
  <si>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</si>
  <si>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</si>
  <si>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</si>
  <si>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</si>
  <si>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</si>
  <si>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</si>
  <si>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</si>
  <si>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</si>
  <si>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</si>
  <si>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</si>
  <si>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</si>
  <si>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</si>
  <si>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</si>
  <si>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</si>
  <si>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</si>
  <si>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</si>
  <si>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</si>
  <si>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</si>
  <si>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</si>
  <si>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</si>
  <si>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</si>
  <si>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</si>
  <si>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</si>
  <si>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</si>
  <si>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</si>
  <si>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</si>
  <si>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</si>
  <si>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</si>
  <si>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</si>
  <si>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</si>
  <si>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</si>
  <si>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</si>
  <si>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</si>
  <si>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</si>
  <si>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</si>
  <si>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</si>
  <si>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</si>
  <si>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</si>
  <si>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</si>
  <si>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</si>
  <si>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</si>
  <si>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</si>
  <si>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</si>
  <si>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</si>
  <si>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</si>
  <si>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</si>
  <si>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</si>
  <si>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</si>
  <si>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</si>
  <si>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</si>
  <si>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</si>
  <si>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</si>
  <si>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</si>
  <si>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</si>
  <si>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</si>
  <si>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</si>
  <si>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</si>
  <si>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</si>
  <si>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</si>
  <si>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</si>
  <si>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</si>
  <si>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</si>
  <si>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</si>
  <si>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</si>
  <si>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</si>
  <si>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</si>
  <si>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</si>
  <si>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</si>
  <si>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</si>
  <si>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</si>
  <si>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</si>
  <si>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</si>
  <si>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</si>
  <si>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</si>
  <si>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</si>
  <si>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</si>
  <si>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</si>
  <si>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</si>
  <si>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</si>
  <si>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</si>
  <si>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</si>
  <si>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</si>
  <si>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</si>
  <si>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</si>
  <si>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</si>
  <si>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</si>
  <si>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</si>
  <si>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</si>
  <si>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</si>
  <si>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</si>
  <si>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</si>
  <si>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</si>
  <si>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</si>
  <si>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</si>
  <si>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</si>
  <si>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</si>
  <si>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</si>
  <si>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</si>
  <si>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</si>
  <si>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</si>
  <si>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</si>
  <si>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</si>
  <si>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</si>
  <si>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</si>
  <si>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</si>
  <si>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</si>
  <si>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</si>
  <si>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</si>
  <si>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</si>
  <si>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</si>
  <si>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</si>
  <si>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</si>
  <si>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</si>
  <si>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</si>
  <si>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</si>
  <si>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</si>
  <si>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</si>
  <si>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</si>
  <si>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</si>
  <si>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</si>
  <si>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</si>
  <si>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</si>
  <si>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</si>
  <si>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</si>
  <si>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</si>
  <si>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</si>
  <si>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</si>
  <si>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</si>
  <si>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</si>
  <si>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</si>
  <si>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</si>
  <si>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</si>
  <si>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</si>
  <si>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</si>
  <si>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</si>
  <si>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</si>
  <si>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</si>
  <si>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</si>
  <si>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</si>
  <si>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</si>
  <si>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</si>
  <si>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</si>
  <si>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</si>
  <si>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</si>
  <si>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</si>
  <si>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</si>
  <si>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</si>
  <si>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</si>
  <si>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</si>
  <si>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</si>
  <si>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</si>
  <si>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</si>
  <si>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</si>
  <si>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</si>
  <si>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</si>
  <si>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</si>
  <si>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</si>
  <si>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</si>
  <si>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</si>
  <si>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</si>
  <si>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</si>
  <si>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</si>
  <si>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</si>
  <si>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</si>
  <si>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</si>
  <si>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</si>
  <si>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</si>
  <si>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</si>
  <si>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</si>
  <si>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</si>
  <si>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</si>
  <si>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</si>
  <si>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</si>
  <si>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</si>
  <si>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</si>
  <si>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</si>
  <si>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</si>
  <si>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</si>
  <si>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</si>
  <si>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</si>
  <si>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</si>
  <si>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</si>
  <si>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</si>
  <si>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</si>
  <si>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</si>
  <si>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</si>
  <si>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</si>
  <si>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</si>
  <si>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</si>
  <si>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</si>
  <si>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</si>
  <si>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</si>
  <si>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</si>
  <si>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</si>
  <si>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</si>
  <si>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</si>
  <si>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</si>
  <si>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</si>
  <si>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</si>
  <si>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</si>
  <si>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</si>
  <si>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</si>
  <si>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</si>
  <si>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</si>
  <si>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</si>
  <si>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</si>
  <si>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</si>
  <si>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</si>
  <si>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</si>
  <si>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</si>
  <si>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</si>
  <si>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</si>
  <si>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</si>
  <si>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</si>
  <si>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</si>
  <si>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</si>
  <si>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</si>
  <si>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</si>
  <si>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</si>
  <si>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</si>
  <si>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</si>
  <si>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</si>
  <si>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</si>
  <si>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</si>
  <si>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</si>
  <si>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</si>
  <si>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</si>
  <si>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</si>
  <si>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</si>
  <si>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</si>
  <si>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</si>
  <si>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</si>
  <si>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</si>
  <si>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</si>
  <si>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</si>
  <si>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</si>
  <si>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</si>
  <si>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</si>
  <si>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</si>
  <si>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</si>
  <si>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</si>
  <si>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</si>
  <si>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</si>
  <si>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</si>
  <si>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</si>
  <si>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</si>
  <si>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</si>
  <si>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</si>
  <si>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</si>
  <si>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</si>
  <si>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</si>
  <si>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</si>
  <si>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</si>
  <si>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</si>
  <si>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</si>
  <si>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</si>
  <si>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</si>
  <si>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</si>
  <si>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</si>
  <si>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</si>
  <si>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</si>
  <si>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</si>
  <si>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</si>
  <si>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</si>
  <si>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</si>
  <si>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</si>
  <si>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</si>
  <si>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</si>
  <si>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</si>
  <si>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</si>
  <si>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</si>
  <si>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</si>
  <si>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</si>
  <si>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</si>
  <si>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</si>
  <si>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</si>
  <si>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</si>
  <si>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</si>
  <si>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</si>
  <si>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</si>
  <si>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</si>
  <si>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</si>
  <si>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</si>
  <si>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</si>
  <si>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</si>
  <si>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</si>
  <si>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</si>
  <si>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</si>
  <si>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</si>
  <si>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</si>
  <si>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</si>
  <si>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</si>
  <si>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</si>
  <si>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</si>
  <si>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</si>
  <si>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</si>
  <si>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</si>
  <si>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</si>
  <si>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</si>
  <si>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</si>
  <si>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</si>
  <si>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</si>
  <si>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</si>
  <si>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</si>
  <si>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</si>
  <si>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</si>
  <si>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</si>
  <si>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</si>
  <si>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</si>
  <si>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</si>
  <si>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</si>
  <si>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</si>
  <si>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</si>
  <si>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</si>
  <si>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</si>
  <si>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</si>
  <si>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</si>
  <si>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</si>
  <si>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</si>
  <si>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</si>
  <si>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</si>
  <si>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</si>
  <si>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</si>
  <si>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</si>
  <si>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</si>
  <si>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</si>
  <si>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</si>
  <si>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</si>
  <si>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</si>
  <si>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</si>
  <si>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</si>
  <si>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</si>
  <si>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</si>
  <si>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</si>
  <si>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</si>
  <si>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</si>
  <si>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</si>
  <si>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</si>
  <si>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</si>
  <si>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</si>
  <si>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</si>
  <si>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</si>
  <si>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</si>
  <si>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</si>
  <si>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</si>
  <si>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</si>
  <si>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</si>
  <si>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</si>
  <si>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</si>
  <si>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</si>
  <si>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</si>
  <si>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</si>
  <si>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</si>
  <si>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</si>
  <si>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</si>
  <si>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</si>
  <si>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</si>
  <si>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</si>
  <si>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</si>
  <si>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</si>
  <si>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</si>
  <si>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</si>
  <si>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</si>
  <si>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</si>
  <si>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</si>
  <si>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</si>
  <si>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</si>
  <si>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</si>
  <si>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</si>
  <si>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</si>
  <si>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</si>
  <si>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</si>
  <si>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</si>
  <si>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</si>
  <si>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</si>
  <si>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</si>
  <si>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</si>
  <si>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</si>
  <si>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</si>
  <si>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</si>
  <si>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</si>
  <si>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</si>
  <si>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</si>
  <si>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</si>
  <si>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</si>
  <si>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</si>
  <si>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</si>
  <si>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</si>
  <si>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</si>
  <si>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</si>
  <si>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</si>
  <si>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</si>
  <si>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</si>
  <si>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</si>
  <si>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</si>
  <si>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</si>
  <si>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</si>
  <si>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</si>
  <si>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</si>
  <si>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</si>
  <si>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</si>
  <si>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</si>
  <si>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</si>
  <si>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</si>
  <si>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</si>
  <si>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</si>
  <si>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</si>
  <si>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</si>
  <si>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</si>
  <si>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</si>
  <si>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</si>
  <si>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</si>
  <si>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</si>
  <si>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</si>
  <si>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</si>
  <si>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</si>
  <si>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</si>
  <si>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</si>
  <si>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</si>
  <si>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</si>
  <si>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</si>
  <si>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</si>
  <si>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</si>
  <si>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</si>
  <si>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</si>
  <si>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</si>
  <si>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</si>
  <si>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</si>
  <si>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</si>
  <si>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</si>
  <si>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</si>
  <si>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</si>
  <si>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</si>
  <si>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</si>
  <si>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</si>
  <si>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</si>
  <si>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</si>
  <si>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</si>
  <si>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</si>
  <si>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</si>
  <si>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</si>
  <si>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</si>
  <si>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</si>
  <si>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</si>
  <si>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</si>
  <si>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</si>
  <si>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</si>
  <si>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</si>
  <si>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</si>
  <si>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</si>
  <si>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</si>
  <si>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</si>
  <si>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</si>
  <si>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</si>
  <si>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</si>
  <si>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</si>
  <si>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</si>
  <si>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</si>
  <si>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</si>
  <si>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</si>
  <si>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</si>
  <si>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</si>
  <si>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</si>
  <si>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</si>
  <si>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</si>
  <si>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</si>
  <si>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</si>
  <si>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</si>
  <si>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</si>
  <si>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</si>
  <si>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</si>
  <si>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</si>
  <si>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</si>
  <si>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</si>
  <si>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</si>
  <si>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</si>
  <si>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</si>
  <si>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</si>
  <si>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</si>
  <si>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</si>
  <si>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</si>
  <si>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</si>
  <si>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</si>
  <si>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</si>
  <si>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</si>
  <si>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</si>
  <si>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</si>
  <si>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</si>
  <si>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</si>
  <si>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</si>
  <si>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</si>
  <si>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</si>
  <si>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</si>
  <si>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</si>
  <si>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</si>
  <si>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</si>
  <si>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</si>
  <si>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</si>
  <si>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</si>
  <si>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</si>
  <si>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</si>
  <si>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</si>
  <si>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</si>
  <si>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</si>
  <si>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</si>
  <si>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</si>
  <si>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</si>
  <si>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</si>
  <si>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</si>
  <si>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</si>
  <si>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</si>
  <si>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</si>
  <si>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</si>
  <si>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</si>
  <si>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</si>
  <si>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</si>
  <si>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</si>
  <si>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</si>
  <si>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</si>
  <si>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</si>
  <si>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</si>
  <si>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</si>
  <si>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</si>
  <si>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</si>
  <si>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</si>
  <si>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</si>
  <si>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</si>
  <si>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</si>
  <si>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</si>
  <si>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</si>
  <si>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</si>
  <si>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</si>
  <si>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</si>
  <si>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</si>
  <si>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</si>
  <si>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</si>
  <si>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</si>
  <si>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</si>
  <si>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</si>
  <si>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</si>
  <si>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</si>
  <si>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</si>
  <si>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</si>
  <si>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</si>
  <si>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</si>
  <si>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</si>
  <si>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</si>
  <si>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</si>
  <si>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</si>
  <si>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</si>
  <si>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</si>
  <si>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</si>
  <si>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</si>
  <si>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</si>
  <si>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</si>
  <si>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</si>
  <si>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</si>
  <si>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</si>
  <si>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</si>
  <si>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</si>
  <si>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</si>
  <si>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</si>
  <si>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</si>
  <si>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</si>
  <si>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</si>
  <si>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</si>
  <si>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</si>
  <si>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</si>
  <si>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</si>
  <si>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</si>
  <si>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</si>
  <si>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</si>
  <si>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</si>
  <si>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</si>
  <si>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</si>
  <si>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</si>
  <si>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</si>
  <si>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</si>
  <si>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</si>
  <si>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</si>
  <si>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</si>
  <si>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</si>
  <si>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</si>
  <si>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</si>
  <si>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</si>
  <si>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</si>
  <si>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</si>
  <si>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</si>
  <si>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</si>
  <si>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</si>
  <si>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</si>
  <si>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</si>
  <si>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</si>
  <si>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</si>
  <si>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</si>
  <si>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</si>
  <si>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</si>
  <si>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</si>
  <si>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</si>
  <si>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</si>
  <si>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</si>
  <si>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</si>
  <si>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</si>
  <si>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</si>
  <si>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</si>
  <si>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</si>
  <si>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</si>
  <si>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</si>
  <si>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</si>
  <si>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</si>
  <si>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</si>
  <si>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</si>
  <si>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</si>
  <si>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</si>
  <si>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</si>
  <si>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</si>
  <si>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</si>
  <si>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</si>
  <si>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</si>
  <si>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</si>
  <si>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</si>
  <si>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</si>
  <si>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</si>
  <si>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</si>
  <si>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</si>
  <si>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</si>
  <si>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</si>
  <si>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</si>
  <si>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</si>
  <si>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</si>
  <si>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</si>
  <si>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</si>
  <si>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</si>
  <si>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</si>
  <si>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</si>
  <si>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</si>
  <si>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</si>
  <si>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</si>
  <si>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</si>
  <si>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</si>
  <si>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</si>
  <si>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</si>
  <si>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</si>
  <si>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</si>
  <si>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</si>
  <si>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</si>
  <si>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</si>
  <si>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</si>
  <si>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</si>
  <si>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</si>
  <si>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</si>
  <si>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</si>
  <si>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</si>
  <si>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</si>
  <si>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</si>
  <si>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</si>
  <si>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</si>
  <si>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</si>
  <si>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</si>
  <si>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</si>
  <si>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</si>
  <si>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</si>
  <si>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</si>
  <si>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</si>
  <si>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</si>
  <si>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</si>
  <si>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</si>
  <si>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</si>
  <si>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</si>
  <si>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</si>
  <si>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</si>
  <si>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</si>
  <si>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</si>
  <si>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</si>
  <si>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</si>
  <si>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</si>
  <si>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</si>
  <si>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</si>
  <si>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</si>
  <si>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</si>
  <si>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</si>
  <si>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</si>
  <si>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</si>
  <si>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</si>
  <si>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</si>
  <si>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</si>
  <si>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</si>
  <si>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</si>
  <si>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</si>
  <si>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</si>
  <si>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</si>
  <si>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</si>
  <si>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</si>
  <si>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</si>
  <si>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</si>
  <si>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</si>
  <si>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</si>
  <si>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</si>
  <si>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</si>
  <si>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</si>
  <si>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</si>
  <si>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</si>
  <si>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</si>
  <si>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</si>
  <si>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</si>
  <si>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</si>
  <si>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</si>
  <si>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</si>
  <si>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</si>
  <si>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</si>
  <si>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</si>
  <si>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</si>
  <si>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</si>
  <si>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</si>
  <si>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</si>
  <si>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</si>
  <si>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</si>
  <si>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</si>
  <si>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</si>
  <si>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</si>
  <si>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</si>
  <si>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</si>
  <si>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</si>
  <si>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</si>
  <si>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</si>
  <si>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</si>
  <si>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</si>
  <si>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</si>
  <si>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</si>
  <si>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</si>
  <si>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</si>
  <si>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</si>
  <si>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</si>
  <si>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</si>
  <si>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</si>
  <si>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</si>
  <si>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</si>
  <si>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</si>
  <si>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</si>
  <si>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</si>
  <si>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</si>
  <si>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</si>
  <si>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</si>
  <si>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</si>
  <si>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</si>
  <si>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</si>
  <si>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</si>
  <si>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</si>
  <si>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</si>
  <si>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</si>
  <si>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</si>
  <si>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</si>
  <si>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</si>
  <si>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</si>
  <si>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</si>
  <si>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</si>
  <si>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</si>
  <si>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</si>
  <si>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</si>
  <si>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</si>
  <si>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</si>
  <si>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</si>
  <si>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</si>
  <si>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</si>
  <si>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</si>
  <si>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</si>
  <si>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</si>
  <si>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</si>
  <si>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</si>
  <si>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</si>
  <si>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</si>
  <si>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</si>
  <si>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</si>
  <si>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</si>
  <si>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</si>
  <si>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</si>
  <si>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</si>
  <si>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</si>
  <si>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</si>
  <si>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</si>
  <si>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</si>
  <si>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</si>
  <si>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</si>
  <si>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</si>
  <si>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</si>
  <si>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</si>
  <si>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</si>
  <si>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</si>
  <si>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</si>
  <si>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</si>
  <si>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</si>
  <si>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</si>
  <si>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</si>
  <si>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</si>
  <si>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</si>
  <si>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</si>
  <si>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</si>
  <si>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</si>
  <si>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</si>
  <si>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</si>
  <si>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</si>
  <si>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</si>
  <si>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</si>
  <si>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</si>
  <si>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</si>
  <si>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</si>
  <si>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</si>
  <si>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</si>
  <si>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</si>
  <si>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</si>
  <si>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</si>
  <si>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</si>
  <si>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</si>
  <si>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</si>
  <si>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</si>
  <si>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</si>
  <si>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</si>
  <si>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</si>
  <si>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</si>
  <si>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</si>
  <si>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</si>
  <si>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</si>
  <si>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</si>
  <si>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</si>
  <si>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</si>
  <si>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</si>
  <si>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</si>
  <si>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</si>
  <si>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</si>
  <si>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</si>
  <si>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</si>
  <si>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</si>
  <si>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</si>
  <si>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</si>
  <si>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</si>
  <si>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</si>
  <si>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</si>
  <si>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</si>
  <si>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</si>
  <si>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</si>
  <si>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</si>
  <si>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</si>
  <si>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</si>
  <si>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</si>
  <si>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</si>
  <si>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</si>
  <si>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</si>
  <si>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</si>
  <si>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</si>
  <si>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</si>
  <si>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</si>
  <si>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</si>
  <si>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</si>
  <si>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</si>
  <si>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</si>
  <si>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</si>
  <si>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</si>
  <si>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</si>
  <si>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</si>
  <si>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</si>
  <si>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</si>
  <si>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</si>
  <si>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</si>
  <si>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</si>
  <si>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</si>
  <si>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</si>
  <si>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</si>
  <si>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</si>
  <si>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</si>
  <si>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</si>
  <si>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</si>
  <si>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</si>
  <si>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</si>
  <si>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</si>
  <si>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</si>
  <si>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</si>
  <si>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</si>
  <si>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</si>
  <si>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</si>
  <si>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</si>
  <si>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</si>
  <si>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</si>
  <si>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</si>
  <si>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</si>
  <si>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</si>
  <si>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</si>
  <si>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</si>
  <si>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</si>
  <si>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</si>
  <si>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</si>
  <si>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</si>
  <si>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</si>
  <si>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</si>
  <si>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</si>
  <si>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</si>
  <si>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</si>
  <si>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</si>
  <si>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</si>
  <si>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</si>
  <si>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</si>
  <si>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</si>
  <si>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</si>
  <si>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</si>
  <si>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</si>
  <si>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</si>
  <si>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</si>
  <si>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</si>
  <si>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</si>
  <si>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</si>
  <si>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</si>
  <si>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</si>
  <si>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</si>
  <si>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</si>
  <si>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</si>
  <si>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</si>
  <si>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</si>
  <si>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</si>
  <si>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</si>
  <si>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</si>
  <si>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</si>
  <si>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</si>
  <si>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</si>
  <si>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</si>
  <si>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</si>
  <si>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</si>
  <si>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</si>
  <si>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</si>
  <si>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</si>
  <si>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</si>
  <si>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</si>
  <si>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</si>
  <si>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</si>
  <si>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</si>
  <si>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</si>
  <si>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</si>
  <si>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</si>
  <si>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</si>
  <si>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</si>
  <si>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</si>
  <si>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</si>
  <si>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</si>
  <si>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</si>
  <si>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</si>
  <si>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</si>
  <si>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</si>
  <si>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</si>
  <si>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</si>
  <si>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</si>
  <si>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</si>
  <si>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</si>
  <si>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</si>
  <si>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</si>
  <si>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</si>
  <si>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</si>
  <si>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</si>
  <si>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</si>
  <si>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</si>
  <si>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</si>
  <si>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</si>
  <si>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</si>
  <si>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</si>
  <si>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</si>
  <si>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</si>
  <si>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</si>
  <si>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</si>
  <si>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</si>
  <si>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</si>
  <si>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</si>
  <si>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</si>
  <si>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</si>
  <si>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</si>
  <si>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</si>
  <si>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</si>
  <si>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</si>
  <si>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</si>
  <si>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</si>
  <si>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</si>
  <si>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</si>
  <si>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</si>
  <si>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</si>
  <si>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</si>
  <si>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</si>
  <si>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</si>
  <si>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</si>
  <si>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</si>
  <si>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</si>
  <si>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</si>
  <si>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</si>
  <si>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</si>
  <si>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</si>
  <si>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</si>
  <si>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</si>
  <si>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</si>
  <si>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</si>
  <si>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</si>
  <si>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</si>
  <si>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</si>
  <si>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</si>
  <si>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</si>
  <si>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</si>
  <si>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</si>
  <si>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</si>
  <si>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</si>
  <si>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</si>
  <si>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</si>
  <si>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</si>
  <si>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</si>
  <si>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</si>
  <si>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</si>
  <si>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</si>
  <si>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</si>
  <si>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</si>
  <si>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</si>
  <si>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</si>
  <si>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</si>
  <si>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</si>
  <si>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</si>
  <si>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</si>
  <si>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</si>
  <si>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</si>
  <si>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</si>
  <si>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</si>
  <si>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</si>
  <si>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</si>
  <si>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</si>
  <si>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</si>
  <si>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</si>
  <si>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</si>
  <si>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</si>
  <si>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</si>
  <si>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</si>
  <si>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</si>
  <si>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</si>
  <si>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</si>
  <si>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</si>
  <si>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</si>
  <si>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</si>
  <si>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</si>
  <si>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</si>
  <si>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</si>
  <si>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</si>
  <si>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</si>
  <si>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</si>
  <si>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</si>
  <si>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</si>
  <si>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</si>
  <si>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</si>
  <si>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</si>
  <si>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</si>
  <si>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</si>
  <si>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</si>
  <si>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</si>
  <si>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</si>
  <si>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</si>
  <si>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</si>
  <si>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</si>
  <si>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</si>
  <si>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</si>
  <si>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</si>
  <si>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</si>
  <si>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</si>
  <si>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</si>
  <si>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</si>
  <si>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</si>
  <si>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</si>
  <si>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</si>
  <si>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</si>
  <si>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</si>
  <si>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</si>
  <si>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</si>
  <si>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</si>
  <si>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</si>
  <si>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</si>
  <si>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</si>
  <si>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</si>
  <si>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</si>
  <si>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</si>
  <si>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</si>
  <si>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</si>
  <si>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</si>
  <si>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</si>
  <si>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</si>
  <si>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</si>
  <si>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</si>
  <si>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</si>
  <si>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</si>
  <si>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</si>
  <si>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</si>
  <si>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</si>
  <si>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</si>
  <si>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</si>
  <si>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</si>
  <si>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</si>
  <si>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</si>
  <si>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</si>
  <si>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</si>
  <si>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</si>
  <si>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</si>
  <si>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</si>
  <si>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</si>
  <si>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</si>
  <si>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</si>
  <si>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</si>
  <si>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</si>
  <si>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</si>
  <si>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</si>
  <si>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</si>
  <si>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</si>
  <si>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</si>
  <si>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</si>
  <si>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</si>
  <si>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</si>
  <si>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</si>
  <si>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</si>
  <si>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</si>
  <si>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</si>
  <si>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</si>
  <si>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</si>
  <si>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</si>
  <si>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</si>
  <si>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</si>
  <si>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</si>
  <si>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</si>
  <si>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</si>
  <si>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</si>
  <si>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</si>
  <si>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</si>
  <si>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</si>
  <si>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</si>
  <si>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</si>
  <si>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</si>
  <si>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</si>
  <si>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</si>
  <si>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</si>
  <si>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</si>
  <si>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</si>
  <si>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</si>
  <si>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</si>
  <si>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</si>
  <si>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</si>
  <si>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</si>
  <si>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</si>
  <si>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</si>
  <si>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</si>
  <si>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</si>
  <si>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</si>
  <si>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</si>
  <si>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</si>
  <si>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</si>
  <si>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</si>
  <si>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</si>
  <si>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</si>
  <si>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</si>
  <si>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</si>
  <si>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</si>
  <si>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</si>
  <si>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</si>
  <si>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</si>
  <si>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</si>
  <si>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</si>
  <si>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</si>
  <si>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</si>
  <si>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</si>
  <si>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</si>
  <si>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</si>
  <si>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</si>
  <si>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</si>
  <si>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</si>
  <si>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</si>
  <si>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</si>
  <si>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</si>
  <si>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</si>
  <si>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</si>
  <si>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</si>
  <si>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</si>
  <si>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</si>
  <si>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</si>
  <si>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</si>
  <si>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</si>
  <si>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</si>
  <si>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</si>
  <si>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</si>
  <si>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</si>
  <si>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</si>
  <si>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</si>
  <si>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</si>
  <si>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</si>
  <si>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</si>
  <si>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</si>
  <si>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</si>
  <si>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</si>
  <si>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</si>
  <si>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</si>
  <si>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</si>
  <si>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</si>
  <si>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</si>
  <si>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</si>
  <si>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</si>
  <si>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</si>
  <si>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</si>
  <si>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</si>
  <si>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</si>
  <si>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</si>
  <si>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</si>
  <si>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</si>
  <si>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</si>
  <si>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</si>
  <si>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</si>
  <si>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</si>
  <si>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</si>
  <si>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</si>
  <si>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</si>
  <si>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</si>
  <si>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</si>
  <si>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</si>
  <si>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</si>
  <si>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</si>
  <si>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</si>
  <si>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</si>
  <si>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</si>
  <si>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</si>
  <si>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</si>
  <si>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</si>
  <si>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</si>
  <si>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</si>
  <si>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</si>
  <si>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</si>
  <si>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</si>
  <si>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</si>
  <si>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</si>
  <si>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</si>
  <si>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</si>
  <si>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</si>
  <si>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</si>
  <si>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</si>
  <si>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</si>
  <si>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</si>
  <si>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</si>
  <si>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</si>
  <si>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</si>
  <si>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</si>
  <si>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</si>
  <si>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</si>
  <si>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</si>
  <si>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</si>
  <si>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</si>
  <si>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</si>
  <si>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</si>
  <si>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</si>
  <si>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</si>
  <si>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</si>
  <si>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</si>
  <si>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</si>
  <si>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</si>
  <si>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</si>
  <si>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</si>
  <si>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</si>
  <si>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</si>
  <si>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</si>
  <si>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</si>
  <si>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</si>
  <si>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</si>
  <si>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</si>
  <si>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</si>
  <si>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</si>
  <si>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</si>
  <si>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</si>
  <si>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</si>
  <si>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</si>
  <si>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</si>
  <si>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</si>
  <si>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</si>
  <si>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</si>
  <si>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</si>
  <si>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</si>
  <si>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</si>
  <si>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</si>
  <si>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</si>
  <si>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</si>
  <si>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</si>
  <si>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</si>
  <si>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</si>
  <si>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</si>
  <si>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</si>
  <si>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</si>
  <si>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</si>
  <si>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</si>
  <si>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</si>
  <si>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</si>
  <si>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</si>
  <si>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</si>
  <si>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</si>
  <si>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</si>
  <si>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</si>
  <si>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</si>
  <si>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</si>
  <si>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</si>
  <si>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</si>
  <si>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</si>
  <si>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</si>
  <si>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</si>
  <si>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</si>
  <si>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</si>
  <si>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</si>
  <si>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</si>
  <si>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</si>
  <si>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</si>
  <si>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</si>
  <si>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</si>
  <si>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</si>
  <si>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</si>
  <si>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</si>
  <si>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</si>
  <si>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</si>
  <si>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</si>
  <si>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</si>
  <si>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</si>
  <si>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</si>
  <si>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</si>
  <si>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</si>
  <si>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</si>
  <si>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</si>
  <si>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</si>
  <si>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</si>
  <si>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</si>
  <si>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</si>
  <si>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</si>
  <si>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</si>
  <si>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</si>
  <si>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</si>
  <si>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</si>
  <si>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</si>
  <si>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</si>
  <si>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</si>
  <si>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</si>
  <si>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</si>
  <si>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</si>
  <si>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</si>
  <si>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</si>
  <si>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</si>
  <si>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</si>
  <si>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</si>
  <si>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</si>
  <si>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</si>
  <si>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</si>
  <si>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</si>
  <si>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</si>
  <si>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</si>
  <si>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</si>
  <si>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</si>
  <si>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</si>
  <si>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</si>
  <si>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</si>
  <si>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</si>
  <si>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</si>
  <si>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</si>
  <si>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</si>
  <si>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</si>
  <si>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</si>
  <si>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</si>
  <si>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</si>
  <si>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</si>
  <si>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</si>
  <si>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</si>
  <si>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</si>
  <si>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</si>
  <si>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</si>
  <si>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</si>
  <si>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</si>
  <si>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</si>
  <si>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</si>
  <si>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</si>
  <si>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</si>
  <si>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</si>
  <si>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</si>
  <si>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</si>
  <si>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</si>
  <si>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</si>
  <si>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</si>
  <si>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</si>
  <si>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</si>
  <si>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</si>
  <si>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</si>
  <si>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</si>
  <si>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</si>
  <si>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</si>
  <si>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</si>
  <si>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</si>
  <si>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</si>
  <si>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</si>
  <si>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</si>
  <si>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</si>
  <si>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</si>
  <si>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</si>
  <si>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</si>
  <si>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</si>
  <si>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</si>
  <si>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</si>
  <si>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</si>
  <si>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</si>
  <si>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</si>
  <si>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</si>
  <si>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</si>
  <si>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</si>
  <si>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</si>
  <si>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</si>
  <si>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</si>
  <si>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</si>
  <si>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</si>
  <si>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</si>
  <si>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</si>
  <si>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</si>
  <si>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</si>
  <si>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</si>
  <si>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</si>
  <si>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</si>
  <si>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</si>
  <si>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</si>
  <si>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</si>
  <si>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</si>
  <si>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</si>
  <si>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</si>
  <si>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</si>
  <si>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</si>
  <si>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</si>
  <si>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</si>
  <si>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</si>
  <si>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</si>
  <si>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</si>
  <si>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</si>
  <si>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</si>
  <si>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</si>
  <si>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</si>
  <si>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</si>
  <si>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</si>
  <si>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</si>
  <si>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</si>
  <si>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</si>
  <si>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</si>
  <si>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</si>
  <si>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</si>
  <si>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</si>
  <si>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</si>
  <si>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</si>
  <si>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</si>
  <si>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</si>
  <si>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</si>
  <si>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</si>
  <si>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</si>
  <si>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</si>
  <si>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</si>
  <si>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</si>
  <si>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</si>
  <si>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</si>
  <si>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</si>
  <si>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</si>
  <si>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</si>
  <si>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</si>
  <si>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</si>
  <si>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</si>
  <si>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</si>
  <si>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</si>
  <si>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</si>
  <si>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</si>
  <si>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</si>
  <si>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</si>
  <si>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</si>
  <si>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</si>
  <si>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</si>
  <si>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</si>
  <si>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</si>
  <si>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</si>
  <si>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</si>
  <si>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</si>
  <si>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</si>
  <si>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</si>
  <si>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</si>
  <si>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</si>
  <si>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</si>
  <si>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</si>
  <si>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</si>
  <si>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</si>
  <si>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</si>
  <si>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</si>
  <si>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</si>
  <si>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</si>
  <si>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</si>
  <si>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</si>
  <si>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</si>
  <si>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</si>
  <si>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</si>
  <si>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</si>
  <si>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</si>
  <si>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</si>
  <si>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</si>
  <si>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</si>
  <si>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</si>
  <si>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</si>
  <si>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</si>
  <si>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</si>
  <si>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</si>
  <si>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</si>
  <si>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</si>
  <si>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</si>
  <si>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</si>
  <si>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</si>
  <si>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</si>
  <si>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</si>
  <si>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</si>
  <si>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</si>
  <si>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</si>
  <si>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</si>
  <si>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</si>
  <si>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</si>
  <si>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</si>
  <si>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</si>
  <si>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</si>
  <si>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</si>
  <si>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</si>
  <si>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</si>
  <si>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</si>
  <si>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</si>
  <si>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</si>
  <si>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</si>
  <si>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</si>
  <si>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</si>
  <si>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</si>
  <si>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</si>
  <si>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</si>
  <si>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</si>
  <si>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</si>
  <si>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</si>
  <si>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</si>
  <si>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</si>
  <si>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</si>
  <si>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</si>
  <si>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</si>
  <si>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</si>
  <si>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</si>
  <si>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</si>
  <si>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</si>
  <si>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</si>
  <si>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</si>
  <si>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</si>
  <si>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</si>
  <si>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</si>
  <si>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</si>
  <si>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</si>
  <si>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</si>
  <si>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</si>
  <si>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</si>
  <si>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</si>
  <si>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</si>
  <si>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</si>
  <si>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</si>
  <si>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</si>
  <si>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</si>
  <si>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</si>
  <si>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</si>
  <si>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</si>
  <si>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</si>
  <si>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</si>
  <si>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</si>
  <si>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</si>
  <si>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</si>
  <si>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</si>
  <si>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</si>
  <si>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</si>
  <si>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</si>
  <si>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</si>
  <si>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</si>
  <si>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</si>
  <si>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</si>
  <si>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</si>
  <si>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</si>
  <si>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</si>
  <si>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</si>
  <si>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</si>
  <si>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</si>
  <si>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</si>
  <si>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</si>
  <si>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</si>
  <si>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</si>
  <si>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</si>
  <si>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</si>
  <si>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</si>
  <si>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</si>
  <si>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</si>
  <si>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</si>
  <si>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</si>
  <si>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</si>
  <si>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</si>
  <si>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</si>
  <si>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</si>
  <si>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</si>
  <si>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</si>
  <si>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</si>
  <si>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</si>
  <si>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</si>
  <si>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</si>
  <si>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</si>
  <si>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</si>
  <si>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</si>
  <si>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</si>
  <si>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</si>
  <si>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</si>
  <si>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</si>
  <si>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</si>
  <si>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</si>
  <si>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</si>
  <si>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</si>
  <si>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</si>
  <si>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</si>
  <si>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</si>
  <si>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</si>
  <si>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</si>
  <si>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</si>
  <si>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</si>
  <si>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</si>
  <si>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</si>
  <si>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</si>
  <si>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</si>
  <si>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</si>
  <si>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</si>
  <si>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</si>
  <si>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</si>
  <si>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</si>
  <si>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</si>
  <si>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</si>
  <si>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</si>
  <si>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</si>
  <si>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</si>
  <si>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</si>
  <si>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</si>
  <si>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</si>
  <si>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</si>
  <si>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</si>
  <si>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</si>
  <si>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</si>
  <si>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</si>
  <si>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</si>
  <si>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</si>
  <si>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</si>
  <si>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</si>
  <si>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</si>
  <si>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</si>
  <si>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</si>
  <si>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</si>
  <si>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</si>
  <si>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</si>
  <si>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</si>
  <si>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</si>
  <si>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</si>
  <si>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</si>
  <si>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</si>
  <si>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</si>
  <si>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</si>
  <si>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</si>
  <si>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</si>
  <si>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</si>
  <si>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</si>
  <si>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</si>
  <si>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</si>
  <si>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</si>
  <si>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</si>
  <si>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</si>
  <si>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</si>
  <si>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</si>
  <si>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</si>
  <si>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</si>
  <si>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</si>
  <si>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</si>
  <si>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</si>
  <si>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</si>
  <si>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</si>
  <si>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</si>
  <si>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</si>
  <si>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</si>
  <si>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</si>
  <si>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</si>
  <si>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</si>
  <si>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</si>
  <si>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</si>
  <si>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</si>
  <si>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</si>
  <si>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</si>
  <si>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</si>
  <si>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</si>
  <si>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</si>
  <si>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</si>
  <si>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</si>
  <si>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</si>
  <si>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</si>
  <si>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</si>
  <si>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</si>
  <si>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</si>
  <si>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</si>
  <si>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</si>
  <si>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</si>
  <si>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</si>
  <si>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</si>
  <si>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</si>
  <si>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</si>
  <si>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</si>
  <si>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</si>
  <si>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</si>
  <si>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</si>
  <si>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</si>
  <si>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</si>
  <si>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</si>
  <si>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</si>
  <si>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</si>
  <si>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</si>
  <si>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</si>
  <si>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</si>
  <si>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</si>
  <si>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</si>
  <si>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</si>
  <si>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</si>
  <si>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</si>
  <si>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</si>
  <si>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</si>
  <si>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</si>
  <si>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</si>
  <si>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</si>
  <si>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</si>
  <si>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</si>
  <si>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</si>
  <si>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</si>
  <si>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</si>
  <si>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</si>
  <si>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</si>
  <si>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</si>
  <si>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</si>
  <si>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</si>
  <si>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</si>
  <si>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</si>
  <si>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</si>
  <si>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</si>
  <si>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</si>
  <si>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</si>
  <si>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</si>
  <si>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</si>
  <si>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</si>
  <si>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</si>
  <si>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</si>
  <si>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</si>
  <si>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</si>
  <si>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</si>
  <si>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</si>
  <si>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</si>
  <si>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</si>
  <si>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</si>
  <si>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</si>
  <si>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</si>
  <si>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</si>
  <si>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</si>
  <si>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</si>
  <si>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</si>
  <si>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</si>
  <si>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</si>
  <si>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</si>
  <si>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</si>
  <si>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</si>
  <si>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</si>
  <si>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</si>
  <si>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</si>
  <si>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</si>
  <si>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</si>
  <si>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</si>
  <si>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</si>
  <si>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</si>
  <si>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</si>
  <si>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</si>
  <si>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</si>
  <si>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</si>
  <si>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</si>
  <si>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</si>
  <si>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</si>
  <si>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</si>
  <si>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</si>
  <si>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</si>
  <si>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</si>
  <si>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</si>
  <si>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</si>
  <si>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</si>
  <si>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</si>
  <si>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</si>
  <si>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</si>
  <si>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</si>
  <si>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</si>
  <si>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</si>
  <si>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</si>
  <si>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</si>
  <si>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</si>
  <si>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</si>
  <si>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</si>
  <si>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</si>
  <si>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</si>
  <si>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</si>
  <si>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</si>
  <si>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</si>
  <si>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</si>
  <si>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</si>
  <si>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</si>
  <si>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</si>
  <si>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</si>
  <si>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</si>
  <si>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</si>
  <si>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</si>
  <si>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</si>
  <si>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</si>
  <si>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</si>
  <si>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</si>
  <si>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</si>
  <si>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</si>
  <si>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</si>
  <si>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</si>
  <si>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</si>
  <si>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</si>
  <si>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</si>
  <si>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</si>
  <si>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</si>
  <si>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</si>
  <si>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</si>
  <si>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</si>
  <si>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</si>
  <si>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</si>
  <si>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</si>
  <si>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</si>
  <si>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</si>
  <si>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</si>
  <si>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</si>
  <si>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</si>
  <si>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</si>
  <si>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</si>
  <si>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</si>
  <si>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</si>
  <si>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</si>
  <si>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</si>
  <si>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</si>
  <si>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</si>
  <si>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</si>
  <si>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</si>
  <si>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</si>
  <si>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</si>
  <si>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</si>
  <si>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</si>
  <si>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</si>
  <si>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</si>
  <si>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</si>
  <si>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</si>
  <si>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</si>
  <si>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</si>
  <si>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</si>
  <si>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</si>
  <si>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</si>
  <si>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</si>
  <si>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</si>
  <si>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</si>
  <si>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</si>
  <si>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</si>
  <si>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</si>
  <si>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</si>
  <si>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</si>
  <si>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</si>
  <si>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</si>
  <si>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</si>
  <si>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</si>
  <si>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</si>
  <si>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</si>
  <si>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</si>
  <si>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</si>
  <si>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</si>
  <si>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</si>
  <si>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</si>
  <si>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</si>
  <si>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</si>
  <si>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</si>
  <si>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</si>
  <si>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</si>
  <si>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</si>
  <si>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</si>
  <si>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</si>
  <si>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</si>
  <si>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</si>
  <si>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</si>
  <si>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</si>
  <si>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</si>
  <si>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</si>
  <si>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</si>
  <si>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</si>
  <si>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</si>
  <si>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</si>
  <si>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</si>
  <si>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</si>
  <si>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</si>
  <si>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</si>
  <si>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</si>
  <si>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</si>
  <si>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</si>
  <si>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</si>
  <si>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</si>
  <si>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</si>
  <si>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</si>
  <si>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</si>
  <si>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</si>
  <si>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</si>
  <si>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</si>
  <si>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</si>
  <si>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</si>
  <si>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</si>
  <si>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</si>
  <si>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</si>
  <si>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</si>
  <si>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</si>
  <si>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</si>
  <si>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</si>
  <si>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</si>
  <si>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</si>
  <si>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</si>
  <si>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</si>
  <si>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</si>
  <si>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</si>
  <si>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</si>
  <si>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</si>
  <si>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</si>
  <si>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</si>
  <si>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</si>
  <si>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</si>
  <si>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</si>
  <si>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</si>
  <si>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</si>
  <si>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</si>
  <si>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</si>
  <si>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</si>
  <si>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</si>
  <si>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</si>
  <si>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</si>
  <si>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</si>
  <si>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</si>
  <si>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</si>
  <si>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</si>
  <si>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</si>
  <si>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</si>
  <si>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</si>
  <si>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</si>
  <si>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</si>
  <si>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</si>
  <si>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</si>
  <si>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</si>
  <si>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</si>
  <si>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</si>
  <si>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</si>
  <si>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</si>
  <si>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</si>
  <si>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</si>
  <si>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</si>
  <si>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</si>
  <si>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</si>
  <si>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</si>
  <si>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</si>
  <si>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</si>
  <si>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</si>
  <si>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</si>
  <si>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</si>
  <si>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</si>
  <si>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</si>
  <si>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</si>
  <si>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</si>
  <si>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</si>
  <si>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</si>
  <si>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</si>
  <si>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</si>
  <si>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</si>
  <si>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</si>
  <si>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</si>
  <si>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</si>
  <si>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</si>
  <si>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</si>
  <si>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</si>
  <si>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</si>
  <si>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</si>
  <si>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</si>
  <si>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</si>
  <si>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</si>
  <si>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</si>
  <si>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</si>
  <si>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</si>
  <si>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</si>
  <si>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</si>
  <si>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</si>
  <si>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</si>
  <si>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</si>
  <si>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</si>
  <si>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</si>
  <si>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</si>
  <si>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</si>
  <si>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</si>
  <si>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</si>
  <si>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</si>
  <si>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</si>
  <si>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</si>
  <si>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</si>
  <si>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</si>
  <si>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</si>
  <si>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</si>
  <si>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</si>
  <si>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</si>
  <si>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</si>
  <si>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</si>
  <si>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</si>
  <si>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</si>
  <si>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</si>
  <si>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</si>
  <si>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</si>
  <si>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</si>
  <si>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</si>
  <si>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</si>
  <si>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</si>
  <si>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</si>
  <si>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</si>
  <si>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</si>
  <si>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</si>
  <si>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</si>
  <si>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</si>
  <si>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</si>
  <si>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</si>
  <si>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</si>
  <si>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</si>
  <si>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</si>
  <si>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</si>
  <si>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</si>
  <si>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</si>
  <si>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</si>
  <si>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</si>
  <si>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</si>
  <si>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</si>
  <si>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</si>
  <si>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</si>
  <si>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</si>
  <si>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</si>
  <si>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</si>
  <si>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</si>
  <si>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</si>
  <si>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</si>
  <si>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</si>
  <si>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</si>
  <si>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</si>
  <si>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</si>
  <si>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</si>
  <si>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</si>
  <si>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</si>
  <si>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</si>
  <si>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</si>
  <si>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</si>
  <si>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</si>
  <si>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</si>
  <si>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</si>
  <si>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</si>
  <si>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</si>
  <si>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</si>
  <si>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</si>
  <si>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</si>
  <si>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</si>
  <si>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</si>
  <si>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</si>
  <si>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</si>
  <si>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</si>
  <si>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</si>
  <si>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</si>
  <si>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</si>
  <si>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</si>
  <si>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</si>
  <si>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</si>
  <si>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</si>
  <si>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</si>
  <si>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</si>
  <si>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</si>
  <si>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</si>
  <si>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</si>
  <si>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</si>
  <si>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</si>
  <si>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</si>
  <si>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</si>
  <si>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</si>
  <si>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</si>
  <si>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</si>
  <si>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</si>
  <si>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</si>
  <si>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</si>
  <si>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</si>
  <si>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</si>
  <si>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</si>
  <si>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</si>
  <si>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</si>
  <si>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</si>
  <si>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</si>
  <si>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</si>
  <si>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</si>
  <si>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</si>
  <si>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</si>
  <si>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</si>
  <si>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</si>
  <si>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</si>
  <si>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</si>
  <si>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</si>
  <si>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</si>
  <si>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</si>
  <si>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</si>
  <si>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</si>
  <si>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</si>
  <si>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</si>
  <si>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</si>
  <si>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</si>
  <si>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</si>
  <si>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</si>
  <si>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</si>
  <si>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</si>
  <si>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</si>
  <si>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</si>
  <si>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</si>
  <si>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</si>
  <si>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</si>
  <si>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</si>
  <si>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</si>
  <si>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</si>
  <si>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</si>
  <si>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</si>
  <si>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</si>
  <si>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</si>
  <si>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</si>
  <si>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</si>
  <si>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</si>
  <si>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</si>
  <si>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</si>
  <si>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</si>
  <si>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</si>
  <si>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</si>
  <si>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</si>
  <si>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</si>
  <si>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</si>
  <si>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</si>
  <si>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</si>
  <si>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</si>
  <si>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</si>
  <si>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</si>
  <si>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</si>
  <si>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</si>
  <si>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</si>
  <si>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</si>
  <si>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</si>
  <si>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</si>
  <si>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</si>
  <si>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</si>
  <si>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</si>
  <si>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</si>
  <si>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</si>
  <si>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</si>
  <si>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</si>
  <si>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</si>
  <si>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</si>
  <si>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</si>
  <si>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</si>
  <si>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</si>
  <si>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</si>
  <si>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</si>
  <si>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</si>
  <si>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</si>
  <si>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</si>
  <si>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</si>
  <si>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</si>
  <si>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</si>
  <si>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</si>
  <si>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</si>
  <si>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</si>
  <si>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</si>
  <si>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</si>
  <si>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</si>
  <si>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</si>
  <si>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</si>
  <si>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</si>
  <si>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</si>
  <si>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</si>
  <si>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</si>
  <si>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</si>
  <si>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</si>
  <si>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</si>
  <si>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</si>
  <si>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</si>
  <si>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</si>
  <si>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</si>
  <si>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</si>
  <si>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</si>
  <si>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</si>
  <si>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</si>
  <si>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</si>
  <si>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</si>
  <si>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</si>
  <si>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</si>
  <si>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</si>
  <si>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</si>
  <si>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</si>
  <si>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</si>
  <si>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</si>
  <si>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</si>
  <si>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</si>
  <si>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</si>
  <si>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</si>
  <si>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</si>
  <si>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</si>
  <si>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</si>
  <si>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</si>
  <si>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</si>
  <si>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</si>
  <si>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</si>
  <si>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</si>
  <si>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</si>
  <si>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</si>
  <si>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</si>
  <si>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</si>
  <si>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</si>
  <si>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</si>
  <si>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</si>
  <si>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</si>
  <si>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</si>
  <si>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</si>
  <si>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</si>
  <si>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</si>
  <si>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</si>
  <si>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</si>
  <si>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</si>
  <si>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</si>
  <si>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</si>
  <si>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</si>
  <si>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</si>
  <si>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</si>
  <si>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</si>
  <si>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</si>
  <si>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</si>
  <si>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</si>
  <si>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</si>
  <si>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</si>
  <si>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</si>
  <si>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</si>
  <si>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</si>
  <si>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</si>
  <si>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</si>
  <si>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</si>
  <si>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</si>
  <si>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</si>
  <si>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</si>
  <si>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</si>
  <si>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</si>
  <si>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</si>
  <si>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</si>
  <si>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</si>
  <si>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</si>
  <si>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</si>
  <si>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</si>
  <si>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</si>
  <si>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</si>
  <si>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</si>
  <si>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</si>
  <si>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</si>
  <si>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</si>
  <si>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</si>
  <si>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</si>
  <si>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</si>
  <si>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</si>
  <si>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</si>
  <si>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</si>
  <si>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</si>
  <si>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</si>
  <si>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</si>
  <si>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</si>
  <si>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</si>
  <si>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</si>
  <si>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</si>
  <si>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</si>
  <si>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</si>
  <si>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</si>
  <si>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</si>
  <si>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</si>
  <si>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</si>
  <si>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</si>
  <si>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</si>
  <si>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</si>
  <si>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</si>
  <si>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</si>
  <si>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</si>
  <si>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</si>
  <si>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</si>
  <si>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</si>
  <si>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</si>
  <si>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</si>
  <si>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</si>
  <si>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</si>
  <si>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</si>
  <si>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</si>
  <si>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</si>
  <si>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</si>
  <si>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</si>
  <si>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</si>
  <si>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</si>
  <si>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</si>
  <si>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</si>
  <si>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</si>
  <si>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</si>
  <si>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</si>
  <si>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</si>
  <si>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</si>
  <si>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</si>
  <si>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</si>
  <si>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</si>
  <si>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</si>
  <si>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</si>
  <si>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</si>
  <si>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</si>
  <si>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</si>
  <si>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</si>
  <si>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</si>
  <si>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</si>
  <si>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</si>
  <si>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</si>
  <si>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</si>
  <si>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</si>
  <si>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</si>
  <si>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</si>
  <si>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</si>
  <si>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</si>
  <si>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</si>
  <si>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</si>
  <si>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</si>
  <si>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</si>
  <si>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</si>
  <si>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</si>
  <si>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</si>
  <si>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</si>
  <si>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</si>
  <si>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</si>
  <si>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</si>
  <si>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</si>
  <si>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</si>
  <si>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</si>
  <si>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</si>
  <si>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</si>
  <si>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</si>
  <si>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</si>
  <si>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</si>
  <si>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</si>
  <si>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</si>
  <si>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</si>
  <si>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</si>
  <si>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</si>
  <si>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</si>
  <si>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</si>
  <si>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</si>
  <si>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</si>
  <si>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</si>
  <si>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</si>
  <si>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</si>
  <si>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</si>
  <si>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</si>
  <si>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</si>
  <si>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</si>
  <si>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</si>
  <si>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</si>
  <si>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</si>
  <si>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</si>
  <si>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</si>
  <si>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</si>
  <si>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</si>
  <si>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</si>
  <si>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</si>
  <si>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</si>
  <si>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</si>
  <si>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</si>
  <si>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</si>
  <si>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</si>
  <si>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</si>
  <si>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</si>
  <si>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</si>
  <si>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</si>
  <si>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</si>
  <si>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</si>
  <si>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</si>
  <si>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</si>
  <si>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</si>
  <si>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</si>
  <si>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</si>
  <si>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</si>
  <si>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</si>
  <si>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</si>
  <si>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</si>
  <si>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</si>
  <si>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</si>
  <si>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</si>
  <si>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</si>
  <si>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</si>
  <si>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</si>
  <si>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</si>
  <si>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</si>
  <si>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</si>
  <si>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</si>
  <si>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</si>
  <si>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</si>
  <si>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</si>
  <si>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</si>
  <si>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</si>
  <si>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</si>
  <si>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</si>
  <si>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</si>
  <si>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</si>
  <si>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</si>
  <si>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</si>
  <si>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</si>
  <si>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</si>
  <si>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</si>
  <si>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</si>
  <si>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</si>
  <si>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</si>
  <si>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</si>
  <si>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</si>
  <si>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</si>
  <si>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</si>
  <si>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</si>
  <si>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</si>
  <si>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</si>
  <si>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</si>
  <si>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</si>
  <si>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</si>
  <si>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</si>
  <si>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</si>
  <si>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</si>
  <si>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</si>
  <si>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</si>
  <si>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</si>
  <si>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</si>
  <si>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</si>
  <si>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</si>
  <si>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</si>
  <si>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</si>
  <si>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</si>
  <si>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</si>
  <si>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</si>
  <si>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</si>
  <si>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</si>
  <si>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</si>
  <si>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</si>
  <si>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</si>
  <si>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</si>
  <si>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</si>
  <si>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</si>
  <si>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</si>
  <si>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</si>
  <si>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</si>
  <si>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</si>
  <si>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</si>
  <si>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</si>
  <si>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</si>
  <si>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</si>
  <si>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</si>
  <si>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</si>
  <si>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</si>
  <si>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</si>
  <si>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</si>
  <si>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</si>
  <si>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</si>
  <si>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</si>
  <si>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</si>
  <si>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</si>
  <si>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</si>
  <si>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</si>
  <si>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</si>
  <si>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</si>
  <si>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</si>
  <si>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</si>
  <si>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</si>
  <si>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</si>
  <si>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</si>
  <si>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</si>
  <si>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</si>
  <si>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</si>
  <si>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</si>
  <si>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</si>
  <si>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</si>
  <si>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</si>
  <si>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</si>
  <si>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</si>
  <si>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</si>
  <si>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</si>
  <si>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</si>
  <si>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</si>
  <si>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</si>
  <si>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</si>
  <si>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</si>
  <si>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</si>
  <si>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</si>
  <si>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</si>
  <si>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</si>
  <si>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</si>
  <si>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</si>
  <si>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</si>
  <si>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</si>
  <si>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</si>
  <si>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</si>
  <si>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</si>
  <si>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</si>
  <si>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</si>
  <si>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</si>
  <si>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</si>
  <si>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</si>
  <si>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</si>
  <si>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</si>
  <si>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</si>
  <si>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</si>
  <si>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</si>
  <si>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</si>
  <si>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</si>
  <si>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</si>
  <si>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</si>
  <si>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</si>
  <si>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</si>
  <si>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</si>
  <si>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</si>
  <si>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</si>
  <si>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</si>
  <si>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</si>
  <si>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</si>
  <si>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</si>
  <si>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</si>
  <si>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</si>
  <si>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</si>
  <si>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</si>
  <si>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</si>
  <si>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</si>
  <si>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</si>
  <si>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</si>
  <si>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</si>
  <si>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</si>
  <si>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</si>
  <si>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</si>
  <si>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</si>
  <si>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</si>
  <si>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</si>
  <si>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</si>
  <si>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</si>
  <si>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</si>
  <si>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</si>
  <si>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</si>
  <si>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</si>
  <si>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</si>
  <si>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</si>
  <si>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</si>
  <si>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</si>
  <si>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</si>
  <si>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</si>
  <si>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</si>
  <si>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</si>
  <si>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</si>
  <si>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</si>
  <si>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</si>
  <si>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</si>
  <si>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</si>
  <si>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</si>
  <si>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</si>
  <si>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</si>
  <si>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</si>
  <si>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</si>
  <si>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</si>
  <si>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</si>
  <si>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</si>
  <si>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</si>
  <si>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</si>
  <si>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</si>
  <si>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</si>
  <si>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</si>
  <si>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</si>
  <si>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</si>
  <si>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</si>
  <si>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</si>
  <si>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</si>
  <si>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</si>
  <si>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</si>
  <si>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</si>
  <si>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</si>
  <si>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</si>
  <si>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</si>
  <si>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</si>
  <si>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</si>
  <si>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</si>
  <si>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</si>
  <si>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</si>
  <si>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</si>
  <si>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</si>
  <si>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</si>
  <si>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</si>
  <si>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</si>
  <si>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</si>
  <si>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</si>
  <si>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</si>
  <si>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</si>
  <si>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</si>
  <si>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</si>
  <si>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</si>
  <si>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</si>
  <si>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</si>
  <si>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</si>
  <si>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</si>
  <si>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</si>
  <si>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</si>
  <si>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</si>
  <si>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</si>
  <si>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</si>
  <si>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</si>
  <si>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</si>
  <si>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</si>
  <si>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</si>
  <si>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</si>
  <si>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</si>
  <si>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</si>
  <si>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</si>
  <si>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</si>
  <si>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</si>
  <si>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</si>
  <si>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</si>
  <si>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</si>
  <si>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</si>
  <si>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</si>
  <si>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</si>
  <si>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</si>
  <si>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</si>
  <si>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</si>
  <si>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</si>
  <si>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</si>
  <si>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</si>
  <si>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</si>
  <si>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</si>
  <si>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</si>
  <si>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</si>
  <si>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</si>
  <si>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</si>
  <si>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</si>
  <si>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</si>
  <si>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</si>
  <si>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</si>
  <si>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</si>
  <si>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</si>
  <si>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</si>
  <si>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</si>
  <si>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</si>
  <si>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</si>
  <si>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</si>
  <si>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</si>
  <si>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</si>
  <si>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</si>
  <si>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</si>
  <si>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</si>
  <si>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</si>
  <si>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</si>
  <si>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</si>
  <si>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</si>
  <si>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</si>
  <si>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</si>
  <si>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</si>
  <si>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</si>
  <si>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</si>
  <si>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</si>
  <si>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</si>
  <si>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</si>
  <si>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</si>
  <si>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</si>
  <si>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</si>
  <si>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</si>
  <si>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</si>
  <si>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</si>
  <si>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</si>
  <si>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</si>
  <si>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</si>
  <si>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</si>
  <si>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</si>
  <si>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</si>
  <si>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</si>
  <si>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</si>
  <si>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</si>
  <si>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</si>
  <si>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</si>
  <si>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</si>
  <si>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</si>
  <si>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</si>
  <si>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</si>
  <si>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</si>
  <si>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</si>
  <si>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</si>
  <si>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</si>
  <si>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</si>
  <si>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</si>
  <si>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</si>
  <si>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</si>
  <si>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</si>
  <si>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</si>
  <si>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</si>
  <si>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</si>
  <si>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</si>
  <si>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</si>
  <si>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</si>
  <si>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</si>
  <si>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</si>
  <si>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</si>
  <si>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</si>
  <si>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</si>
  <si>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</si>
  <si>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</si>
  <si>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</si>
  <si>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</si>
  <si>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</si>
  <si>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</si>
  <si>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</si>
  <si>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</si>
  <si>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</si>
  <si>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</si>
  <si>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</si>
  <si>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</si>
  <si>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</si>
  <si>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</si>
  <si>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</si>
  <si>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</si>
  <si>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</si>
  <si>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</si>
  <si>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</si>
  <si>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</si>
  <si>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</si>
  <si>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</si>
  <si>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</si>
  <si>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</si>
  <si>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</si>
  <si>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</si>
  <si>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</si>
  <si>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</si>
  <si>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</si>
  <si>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</si>
  <si>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</si>
  <si>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</si>
  <si>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</si>
  <si>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</si>
  <si>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</si>
  <si>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</si>
  <si>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</si>
  <si>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</si>
  <si>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</si>
  <si>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</si>
  <si>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</si>
  <si>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</si>
  <si>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</si>
  <si>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</si>
  <si>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</si>
  <si>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</si>
  <si>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</si>
  <si>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</si>
  <si>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</si>
  <si>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</si>
  <si>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</si>
  <si>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</si>
  <si>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</si>
  <si>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</si>
  <si>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</si>
  <si>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</si>
  <si>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</si>
  <si>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</si>
  <si>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</si>
  <si>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</si>
  <si>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</si>
  <si>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</si>
  <si>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</si>
  <si>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</si>
  <si>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</si>
  <si>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</si>
  <si>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</si>
  <si>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</si>
  <si>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</si>
  <si>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</si>
  <si>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</si>
  <si>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</si>
  <si>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</si>
  <si>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</si>
  <si>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</si>
  <si>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</si>
  <si>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</si>
  <si>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</si>
  <si>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</si>
  <si>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</si>
  <si>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</si>
  <si>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</si>
  <si>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</si>
  <si>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</si>
  <si>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</si>
  <si>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</si>
  <si>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</si>
  <si>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</si>
  <si>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</si>
  <si>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</si>
  <si>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</si>
  <si>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</si>
  <si>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</si>
  <si>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</si>
  <si>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</si>
  <si>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</si>
  <si>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</si>
  <si>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</si>
  <si>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</si>
  <si>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</si>
  <si>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</si>
  <si>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</si>
  <si>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</si>
  <si>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</si>
  <si>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</si>
  <si>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</si>
  <si>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</si>
  <si>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</si>
  <si>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</si>
  <si>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</si>
  <si>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</si>
  <si>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</si>
  <si>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</si>
  <si>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</si>
  <si>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</si>
  <si>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</si>
  <si>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</si>
  <si>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</si>
  <si>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</si>
  <si>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</si>
  <si>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</si>
  <si>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</si>
  <si>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</si>
  <si>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</si>
  <si>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</si>
  <si>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</si>
  <si>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</si>
  <si>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</si>
  <si>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</si>
  <si>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</si>
  <si>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</si>
  <si>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</si>
  <si>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</si>
  <si>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</si>
  <si>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</si>
  <si>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</si>
  <si>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</si>
  <si>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</si>
  <si>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</si>
  <si>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</si>
  <si>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</si>
  <si>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</si>
  <si>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</si>
  <si>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</si>
  <si>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</si>
  <si>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</si>
  <si>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</si>
  <si>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</si>
  <si>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</si>
  <si>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</si>
  <si>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</si>
  <si>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</si>
  <si>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</si>
  <si>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</si>
  <si>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</si>
  <si>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</si>
  <si>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</si>
  <si>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</si>
  <si>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</si>
  <si>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</si>
  <si>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</si>
  <si>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</si>
  <si>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</si>
  <si>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</si>
  <si>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</si>
  <si>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</si>
  <si>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</si>
  <si>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</si>
  <si>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</si>
  <si>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</si>
  <si>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</si>
  <si>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</si>
  <si>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</si>
  <si>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</si>
  <si>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</si>
  <si>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</si>
  <si>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</si>
  <si>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</si>
  <si>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</si>
  <si>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</si>
  <si>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</si>
  <si>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</si>
  <si>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</si>
  <si>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</si>
  <si>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</si>
  <si>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</si>
  <si>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</si>
  <si>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</si>
  <si>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</si>
  <si>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</si>
  <si>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</si>
  <si>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</si>
  <si>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</si>
  <si>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</si>
  <si>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</si>
  <si>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</si>
  <si>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</si>
  <si>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</si>
  <si>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</si>
  <si>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</si>
  <si>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</si>
  <si>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</si>
  <si>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</si>
  <si>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</si>
  <si>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</si>
  <si>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</si>
  <si>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</si>
  <si>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</si>
  <si>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</si>
  <si>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</si>
  <si>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</si>
  <si>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</si>
  <si>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</si>
  <si>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</si>
  <si>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</si>
  <si>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</si>
  <si>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</si>
  <si>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</si>
  <si>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</si>
  <si>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</si>
  <si>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</si>
  <si>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</si>
  <si>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</si>
  <si>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</si>
  <si>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</si>
  <si>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</si>
  <si>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</si>
  <si>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</si>
  <si>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</si>
  <si>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</si>
  <si>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</si>
  <si>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</si>
  <si>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</si>
  <si>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</si>
  <si>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</si>
  <si>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</si>
  <si>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</si>
  <si>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</si>
  <si>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</si>
  <si>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</si>
  <si>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</si>
  <si>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</si>
  <si>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</si>
  <si>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</si>
  <si>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</si>
  <si>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</si>
  <si>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</si>
  <si>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</si>
  <si>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</si>
  <si>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</si>
  <si>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</si>
  <si>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</si>
  <si>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</si>
  <si>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</si>
  <si>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</si>
  <si>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</si>
  <si>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</si>
  <si>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</si>
  <si>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</si>
  <si>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</si>
  <si>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</si>
  <si>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</si>
  <si>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</si>
  <si>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</si>
  <si>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</si>
  <si>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</si>
  <si>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</si>
  <si>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</si>
  <si>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</si>
  <si>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</si>
  <si>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</si>
  <si>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</si>
  <si>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</si>
  <si>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</si>
  <si>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</si>
  <si>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</si>
  <si>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</si>
  <si>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</si>
  <si>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</si>
  <si>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</si>
  <si>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</si>
  <si>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</si>
  <si>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</si>
  <si>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</si>
  <si>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</si>
  <si>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</si>
  <si>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</si>
  <si>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</si>
  <si>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</si>
  <si>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</si>
  <si>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</si>
  <si>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</si>
  <si>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</si>
  <si>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</si>
  <si>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</si>
  <si>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</si>
  <si>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</si>
  <si>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</si>
  <si>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</si>
  <si>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</si>
  <si>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</si>
  <si>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</si>
  <si>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</si>
  <si>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</si>
  <si>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</si>
  <si>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</si>
  <si>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</si>
  <si>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</si>
  <si>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</si>
  <si>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</si>
  <si>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</si>
  <si>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</si>
  <si>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</si>
  <si>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</si>
  <si>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</si>
  <si>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</si>
  <si>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</si>
  <si>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</si>
  <si>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</si>
  <si>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</si>
  <si>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</si>
  <si>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</si>
  <si>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</si>
  <si>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</si>
  <si>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</si>
  <si>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</si>
  <si>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</si>
  <si>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</si>
  <si>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</si>
  <si>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</si>
  <si>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</si>
  <si>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</si>
  <si>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</si>
  <si>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</si>
  <si>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</si>
  <si>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</si>
  <si>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</si>
  <si>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</si>
  <si>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</si>
  <si>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</si>
  <si>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</si>
  <si>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</si>
  <si>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</si>
  <si>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</si>
  <si>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</si>
  <si>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</si>
  <si>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</si>
  <si>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</si>
  <si>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</si>
  <si>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</si>
  <si>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</si>
  <si>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</si>
  <si>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</si>
  <si>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</si>
  <si>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</si>
  <si>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</si>
  <si>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</si>
  <si>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</si>
  <si>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</si>
  <si>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</si>
  <si>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</si>
  <si>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</si>
  <si>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</si>
  <si>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</si>
  <si>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</si>
  <si>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</si>
  <si>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</si>
  <si>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</si>
  <si>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</si>
  <si>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</si>
  <si>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</si>
  <si>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</si>
  <si>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</si>
  <si>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</si>
  <si>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</si>
  <si>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</si>
  <si>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</si>
  <si>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</si>
  <si>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</si>
  <si>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</si>
  <si>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</si>
  <si>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</si>
  <si>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</si>
  <si>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</si>
  <si>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</si>
  <si>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</si>
  <si>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</si>
  <si>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</si>
  <si>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</si>
  <si>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</si>
  <si>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</si>
  <si>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</si>
  <si>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</si>
  <si>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</si>
  <si>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</si>
  <si>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</si>
  <si>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</si>
  <si>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</si>
  <si>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</si>
  <si>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</si>
  <si>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</si>
  <si>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</si>
  <si>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</si>
  <si>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</si>
  <si>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</si>
  <si>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</si>
  <si>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</si>
  <si>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</si>
  <si>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</si>
  <si>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</si>
  <si>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</si>
  <si>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</si>
  <si>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</si>
  <si>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</si>
  <si>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</si>
  <si>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</si>
  <si>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</si>
  <si>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</si>
  <si>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</si>
  <si>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</si>
  <si>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</si>
  <si>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</si>
  <si>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</si>
  <si>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</si>
  <si>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</si>
  <si>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</si>
  <si>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</si>
  <si>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</si>
  <si>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</si>
  <si>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</si>
  <si>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</si>
  <si>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</si>
  <si>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</si>
  <si>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</si>
  <si>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</si>
  <si>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</si>
  <si>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</si>
  <si>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</si>
  <si>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</si>
  <si>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</si>
  <si>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</si>
  <si>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</si>
  <si>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</si>
  <si>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</si>
  <si>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</si>
  <si>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</si>
  <si>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</si>
  <si>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</si>
  <si>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</si>
  <si>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</si>
  <si>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</si>
  <si>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</si>
  <si>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</si>
  <si>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</si>
  <si>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</si>
  <si>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</si>
  <si>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</si>
  <si>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</si>
  <si>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</si>
  <si>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</si>
  <si>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</si>
  <si>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</si>
  <si>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</si>
  <si>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</si>
  <si>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</si>
  <si>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</si>
  <si>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</si>
  <si>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</si>
  <si>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</si>
  <si>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</si>
  <si>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</si>
  <si>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</si>
  <si>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</si>
  <si>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</si>
  <si>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</si>
  <si>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</si>
  <si>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</si>
  <si>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</si>
  <si>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</si>
  <si>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</si>
  <si>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</si>
  <si>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</si>
  <si>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</si>
  <si>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</si>
  <si>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</si>
  <si>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</si>
  <si>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</si>
  <si>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</si>
  <si>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</si>
  <si>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</si>
  <si>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</si>
  <si>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</si>
  <si>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</si>
  <si>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</si>
  <si>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</si>
  <si>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</si>
  <si>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</si>
  <si>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</si>
  <si>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</si>
  <si>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</si>
  <si>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</si>
  <si>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</si>
  <si>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</si>
  <si>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</si>
  <si>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</si>
  <si>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</si>
  <si>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</si>
  <si>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</si>
  <si>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</si>
  <si>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</si>
  <si>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</si>
  <si>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</si>
  <si>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</si>
  <si>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</si>
  <si>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</si>
  <si>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</si>
  <si>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</si>
  <si>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</si>
  <si>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</si>
  <si>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</si>
  <si>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</si>
  <si>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</si>
  <si>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</si>
  <si>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</si>
  <si>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</si>
  <si>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</si>
  <si>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</si>
  <si>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</si>
  <si>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</si>
  <si>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</si>
  <si>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</si>
  <si>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</si>
  <si>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</si>
  <si>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</si>
  <si>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</si>
  <si>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</si>
  <si>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</si>
  <si>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</si>
  <si>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</si>
  <si>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</si>
  <si>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</si>
  <si>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</si>
  <si>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</si>
  <si>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</si>
  <si>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</si>
  <si>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</si>
  <si>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</si>
  <si>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</si>
  <si>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</si>
  <si>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</si>
  <si>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</si>
  <si>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</si>
  <si>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</si>
  <si>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</si>
  <si>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</si>
  <si>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</si>
  <si>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</si>
  <si>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</si>
  <si>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</si>
  <si>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</si>
  <si>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</si>
  <si>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</si>
  <si>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</si>
  <si>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</si>
  <si>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</si>
  <si>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</si>
  <si>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</si>
  <si>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</si>
  <si>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</si>
  <si>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</si>
  <si>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</si>
  <si>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</si>
  <si>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</si>
  <si>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</si>
  <si>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</si>
  <si>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</si>
  <si>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</si>
  <si>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</si>
  <si>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</si>
  <si>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</si>
  <si>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</si>
  <si>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</si>
  <si>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</si>
  <si>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</si>
  <si>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</si>
  <si>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</si>
  <si>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</si>
  <si>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</si>
  <si>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</si>
  <si>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</si>
  <si>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</si>
  <si>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</si>
  <si>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</si>
  <si>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</si>
  <si>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</si>
  <si>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</si>
  <si>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</si>
  <si>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</si>
  <si>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</si>
  <si>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</si>
  <si>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</si>
  <si>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</si>
  <si>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</si>
  <si>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</si>
  <si>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</si>
  <si>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</si>
  <si>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</si>
  <si>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</si>
  <si>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</si>
  <si>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</si>
  <si>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</si>
  <si>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</si>
  <si>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</si>
  <si>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</si>
  <si>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</si>
  <si>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</si>
  <si>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</si>
  <si>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</si>
  <si>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</si>
  <si>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</si>
  <si>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</si>
  <si>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</si>
  <si>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</si>
  <si>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</si>
  <si>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</si>
  <si>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</si>
  <si>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</si>
  <si>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</si>
  <si>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</si>
  <si>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</si>
  <si>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</si>
  <si>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</si>
  <si>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</si>
  <si>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</si>
  <si>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</si>
  <si>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</si>
  <si>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</si>
  <si>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</si>
  <si>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</si>
  <si>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</si>
  <si>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</si>
  <si>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</si>
  <si>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</si>
  <si>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</si>
  <si>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</si>
  <si>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</si>
  <si>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</si>
  <si>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</si>
  <si>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</si>
  <si>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</si>
  <si>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</si>
  <si>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</si>
  <si>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</si>
  <si>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</si>
  <si>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</si>
  <si>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</si>
  <si>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</si>
  <si>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</si>
  <si>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</si>
  <si>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</si>
  <si>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</si>
  <si>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</si>
  <si>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</si>
  <si>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</si>
  <si>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</si>
  <si>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</si>
  <si>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</si>
  <si>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</si>
  <si>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</si>
  <si>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</si>
  <si>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</si>
  <si>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</si>
  <si>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</si>
  <si>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</si>
  <si>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</si>
  <si>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</si>
  <si>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</si>
  <si>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</si>
  <si>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</si>
  <si>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</si>
  <si>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</si>
  <si>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</si>
  <si>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</si>
  <si>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</si>
  <si>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</si>
  <si>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</si>
  <si>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</si>
  <si>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</si>
  <si>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</si>
  <si>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</si>
  <si>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</si>
  <si>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</si>
  <si>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</si>
  <si>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</si>
  <si>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</si>
  <si>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</si>
  <si>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</si>
  <si>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</si>
  <si>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</si>
  <si>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</si>
  <si>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</si>
  <si>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</si>
  <si>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</si>
  <si>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</si>
  <si>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</si>
  <si>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</si>
  <si>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</si>
  <si>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</si>
  <si>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</si>
  <si>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</si>
  <si>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</si>
  <si>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</si>
  <si>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</si>
  <si>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</si>
  <si>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</si>
  <si>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</si>
  <si>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</si>
  <si>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</si>
  <si>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</si>
  <si>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</si>
  <si>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</si>
  <si>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</si>
  <si>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</si>
  <si>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</si>
  <si>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</si>
  <si>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</si>
  <si>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</si>
  <si>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</si>
  <si>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</si>
  <si>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</si>
  <si>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</si>
  <si>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</si>
  <si>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</si>
  <si>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</si>
  <si>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</si>
  <si>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</si>
  <si>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</si>
  <si>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</si>
  <si>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</si>
  <si>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</si>
  <si>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</si>
  <si>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</si>
  <si>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</si>
  <si>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</si>
  <si>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</si>
  <si>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</si>
  <si>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</si>
  <si>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</si>
  <si>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</si>
  <si>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</si>
  <si>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</si>
  <si>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</si>
  <si>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</si>
  <si>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</si>
  <si>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</si>
  <si>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</si>
  <si>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</si>
  <si>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</si>
  <si>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</si>
  <si>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</si>
  <si>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</si>
  <si>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</si>
  <si>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</si>
  <si>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</si>
  <si>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</si>
  <si>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</si>
  <si>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</si>
  <si>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</si>
  <si>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</si>
  <si>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</si>
  <si>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</si>
  <si>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</si>
  <si>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</si>
  <si>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</si>
  <si>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</si>
  <si>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</si>
  <si>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</si>
  <si>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</si>
  <si>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</si>
  <si>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</si>
  <si>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</si>
  <si>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</si>
  <si>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</si>
  <si>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</si>
  <si>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</si>
  <si>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</si>
  <si>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</si>
  <si>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</si>
  <si>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</si>
  <si>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</si>
  <si>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</si>
  <si>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</si>
  <si>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</si>
  <si>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</si>
  <si>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</si>
  <si>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</si>
  <si>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</si>
  <si>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</si>
  <si>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</si>
  <si>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</si>
  <si>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</si>
  <si>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</si>
  <si>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</si>
  <si>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</si>
  <si>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</si>
  <si>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</si>
  <si>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</si>
  <si>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</si>
  <si>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</si>
  <si>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</si>
  <si>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</si>
  <si>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</si>
  <si>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</si>
  <si>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</si>
  <si>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</si>
  <si>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</si>
  <si>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</si>
  <si>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</si>
  <si>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</si>
  <si>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</si>
  <si>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</si>
  <si>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</si>
  <si>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</si>
  <si>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</si>
  <si>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</si>
  <si>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</si>
  <si>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</si>
  <si>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</si>
  <si>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</si>
  <si>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</si>
  <si>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</si>
  <si>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</si>
  <si>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</si>
  <si>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</si>
  <si>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</si>
  <si>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</si>
  <si>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</si>
  <si>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</si>
  <si>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</si>
  <si>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</si>
  <si>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</si>
  <si>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</si>
  <si>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</si>
  <si>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</si>
  <si>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</si>
  <si>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</si>
  <si>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</si>
  <si>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</si>
  <si>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</si>
  <si>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</si>
  <si>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</si>
  <si>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</si>
  <si>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</si>
  <si>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</si>
  <si>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</si>
  <si>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</si>
  <si>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</si>
  <si>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</si>
  <si>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</si>
  <si>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</si>
  <si>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</si>
  <si>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</si>
  <si>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</si>
  <si>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</si>
  <si>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</si>
  <si>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</si>
  <si>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</si>
  <si>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</si>
  <si>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</si>
  <si>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</si>
  <si>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</si>
  <si>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</si>
  <si>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</si>
  <si>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</si>
  <si>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</si>
  <si>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</si>
  <si>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</si>
  <si>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</si>
  <si>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</si>
  <si>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</si>
  <si>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</si>
  <si>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</si>
  <si>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</si>
  <si>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</si>
  <si>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</si>
  <si>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</si>
  <si>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</si>
  <si>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</si>
  <si>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</si>
  <si>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</si>
  <si>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</si>
  <si>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</si>
  <si>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</si>
  <si>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</si>
  <si>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</si>
  <si>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</si>
  <si>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</si>
  <si>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</si>
  <si>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</si>
  <si>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</si>
  <si>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</si>
  <si>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</si>
  <si>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</si>
  <si>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</si>
  <si>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</si>
  <si>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</si>
  <si>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</si>
  <si>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</si>
  <si>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</si>
  <si>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</si>
  <si>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</si>
  <si>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</si>
  <si>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</si>
  <si>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</si>
  <si>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</si>
  <si>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</si>
  <si>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</si>
  <si>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</si>
  <si>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</si>
  <si>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</si>
  <si>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</si>
  <si>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</si>
  <si>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</si>
  <si>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</si>
  <si>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</si>
  <si>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</si>
  <si>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</si>
  <si>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</si>
  <si>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</si>
  <si>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</si>
  <si>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</si>
  <si>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</si>
  <si>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</si>
  <si>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</si>
  <si>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</si>
  <si>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</si>
  <si>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</si>
  <si>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</si>
  <si>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</si>
  <si>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</si>
  <si>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</si>
  <si>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</si>
  <si>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</si>
  <si>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</si>
  <si>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</si>
  <si>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</si>
  <si>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</si>
  <si>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</si>
  <si>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</si>
  <si>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</si>
  <si>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</si>
  <si>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</si>
  <si>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</si>
  <si>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</si>
  <si>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</si>
  <si>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</si>
  <si>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</si>
  <si>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</si>
  <si>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</si>
  <si>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</si>
  <si>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</si>
  <si>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</si>
  <si>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</si>
  <si>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</si>
  <si>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</si>
  <si>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</si>
  <si>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</si>
  <si>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</si>
  <si>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</si>
  <si>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</si>
  <si>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</si>
  <si>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</si>
  <si>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</si>
  <si>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</si>
  <si>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</si>
  <si>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</si>
  <si>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</si>
  <si>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</si>
  <si>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</si>
  <si>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</si>
  <si>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</si>
  <si>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</si>
  <si>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</si>
  <si>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</si>
  <si>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</si>
  <si>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</si>
  <si>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</si>
  <si>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</si>
  <si>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</si>
  <si>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</si>
  <si>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</si>
  <si>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</si>
  <si>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</si>
  <si>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</si>
  <si>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</si>
  <si>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</si>
  <si>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</si>
  <si>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</si>
  <si>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</si>
  <si>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</si>
  <si>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</si>
  <si>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</si>
  <si>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</si>
  <si>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</si>
  <si>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</si>
  <si>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</si>
  <si>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</si>
  <si>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</si>
  <si>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</si>
  <si>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</si>
  <si>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</si>
  <si>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</si>
  <si>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</si>
  <si>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</si>
  <si>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</si>
  <si>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</si>
  <si>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</si>
  <si>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</si>
  <si>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</si>
  <si>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</si>
  <si>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</si>
  <si>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</si>
  <si>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</si>
  <si>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</si>
  <si>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</si>
  <si>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</si>
  <si>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</si>
  <si>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</si>
  <si>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</si>
  <si>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</si>
  <si>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</si>
  <si>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</si>
  <si>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</si>
  <si>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</si>
  <si>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</si>
  <si>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</si>
  <si>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</si>
  <si>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</si>
  <si>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</si>
  <si>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</si>
  <si>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</si>
  <si>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</si>
  <si>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</si>
  <si>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</si>
  <si>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</si>
  <si>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</si>
  <si>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</si>
  <si>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</si>
  <si>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</si>
  <si>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</si>
  <si>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</si>
  <si>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</si>
  <si>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</si>
  <si>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</si>
  <si>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</si>
  <si>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</si>
  <si>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</si>
  <si>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</si>
  <si>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</si>
  <si>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</si>
  <si>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</si>
  <si>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</si>
  <si>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</si>
  <si>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</si>
  <si>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</si>
  <si>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</si>
  <si>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</si>
  <si>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</si>
  <si>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</si>
  <si>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</si>
  <si>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</si>
  <si>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</si>
  <si>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</si>
  <si>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</si>
  <si>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</si>
  <si>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</si>
  <si>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</si>
  <si>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</si>
  <si>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</si>
  <si>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</si>
  <si>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</si>
  <si>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</si>
  <si>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</si>
  <si>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</si>
  <si>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</si>
  <si>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</si>
  <si>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</si>
  <si>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</si>
  <si>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</si>
  <si>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</si>
  <si>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</si>
  <si>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</si>
  <si>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</si>
  <si>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</si>
  <si>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</si>
  <si>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</si>
  <si>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</si>
  <si>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</si>
  <si>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</si>
  <si>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</si>
  <si>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</si>
  <si>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</si>
  <si>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</si>
  <si>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</si>
  <si>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</si>
  <si>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</si>
  <si>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</si>
  <si>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</si>
  <si>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</si>
  <si>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</si>
  <si>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</si>
  <si>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</si>
  <si>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</si>
  <si>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</si>
  <si>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</si>
  <si>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</si>
  <si>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</si>
  <si>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</si>
  <si>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</si>
  <si>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</si>
  <si>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</si>
  <si>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</si>
  <si>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</si>
  <si>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</si>
  <si>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</si>
  <si>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</si>
  <si>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</si>
  <si>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</si>
  <si>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</si>
  <si>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</si>
  <si>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</si>
  <si>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</si>
  <si>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</si>
  <si>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</si>
  <si>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</si>
  <si>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</si>
  <si>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</si>
  <si>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</si>
  <si>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</si>
  <si>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</si>
  <si>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</si>
  <si>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</si>
  <si>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</si>
  <si>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</si>
  <si>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</si>
  <si>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</si>
  <si>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</si>
  <si>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</si>
  <si>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</si>
  <si>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</si>
  <si>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</si>
  <si>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</si>
  <si>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</si>
  <si>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</si>
  <si>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</si>
  <si>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</si>
  <si>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</si>
  <si>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</si>
  <si>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</si>
  <si>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</si>
  <si>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</si>
  <si>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</si>
  <si>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</si>
  <si>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</si>
  <si>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</si>
  <si>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</si>
  <si>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</si>
  <si>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</si>
  <si>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</si>
  <si>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</si>
  <si>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</si>
  <si>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</si>
  <si>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</si>
  <si>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</si>
  <si>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</si>
  <si>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</si>
  <si>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</si>
  <si>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</si>
  <si>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</si>
  <si>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</si>
  <si>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</si>
  <si>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</si>
  <si>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</si>
  <si>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</si>
  <si>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</si>
  <si>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</si>
  <si>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</si>
  <si>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</si>
  <si>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</si>
  <si>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</si>
  <si>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</si>
  <si>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</si>
  <si>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</si>
  <si>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</si>
  <si>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</si>
  <si>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</si>
  <si>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</si>
  <si>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</si>
  <si>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</si>
  <si>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</si>
  <si>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</si>
  <si>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</si>
  <si>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</si>
  <si>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</si>
  <si>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</si>
  <si>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</si>
  <si>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</si>
  <si>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</si>
  <si>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</si>
  <si>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</si>
  <si>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</si>
  <si>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</si>
  <si>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</si>
  <si>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</si>
  <si>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</si>
  <si>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</si>
  <si>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</si>
  <si>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</si>
  <si>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</si>
  <si>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</si>
  <si>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</si>
  <si>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</si>
  <si>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</si>
  <si>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</si>
  <si>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</si>
  <si>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</si>
  <si>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</si>
  <si>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</si>
  <si>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</si>
  <si>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</si>
  <si>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</si>
  <si>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</si>
  <si>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</si>
  <si>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</si>
  <si>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</si>
  <si>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</si>
  <si>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</si>
  <si>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</si>
  <si>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</si>
  <si>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</si>
  <si>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</si>
  <si>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</si>
  <si>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</si>
  <si>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</si>
  <si>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</si>
  <si>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</si>
  <si>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</si>
  <si>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</si>
  <si>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</si>
  <si>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</si>
  <si>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</si>
  <si>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</si>
  <si>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</si>
  <si>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</si>
  <si>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</si>
  <si>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</si>
  <si>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</si>
  <si>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</si>
  <si>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</si>
  <si>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</si>
  <si>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</si>
  <si>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</si>
  <si>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</si>
  <si>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</si>
  <si>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</si>
  <si>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</si>
  <si>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</si>
  <si>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</si>
  <si>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</si>
  <si>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</si>
  <si>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</si>
  <si>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</si>
  <si>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</si>
  <si>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</si>
  <si>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</si>
  <si>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</si>
  <si>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</si>
  <si>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</si>
  <si>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</si>
  <si>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</si>
  <si>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</si>
  <si>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</si>
  <si>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</si>
  <si>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</si>
  <si>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</si>
  <si>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</si>
  <si>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</si>
  <si>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</si>
  <si>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</si>
  <si>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</si>
  <si>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</si>
  <si>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</si>
  <si>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</si>
  <si>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</si>
  <si>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</si>
  <si>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</si>
  <si>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</si>
  <si>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</si>
  <si>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</si>
  <si>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</si>
  <si>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</si>
  <si>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</si>
  <si>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</si>
  <si>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</si>
  <si>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</si>
  <si>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</si>
  <si>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</si>
  <si>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</si>
  <si>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</si>
  <si>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</si>
  <si>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</si>
  <si>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</si>
  <si>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</si>
  <si>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</si>
  <si>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</si>
  <si>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</si>
  <si>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</si>
  <si>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</si>
  <si>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</si>
  <si>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</si>
  <si>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</si>
  <si>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</si>
  <si>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</si>
  <si>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</si>
  <si>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</si>
  <si>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</si>
  <si>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</si>
  <si>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</si>
  <si>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</si>
  <si>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</si>
  <si>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</si>
  <si>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</si>
  <si>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</si>
  <si>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</si>
  <si>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</si>
  <si>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</si>
  <si>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</si>
  <si>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</si>
  <si>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</si>
  <si>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</si>
  <si>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</si>
  <si>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</si>
  <si>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</si>
  <si>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</si>
  <si>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</si>
  <si>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</si>
  <si>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</si>
  <si>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</si>
  <si>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</si>
  <si>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</si>
  <si>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</si>
  <si>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</si>
  <si>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</si>
  <si>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</si>
  <si>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</si>
  <si>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</si>
  <si>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</si>
  <si>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</si>
  <si>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</si>
  <si>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</si>
  <si>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</si>
  <si>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</si>
  <si>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</si>
  <si>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</si>
  <si>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</si>
  <si>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</si>
  <si>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</si>
  <si>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</si>
  <si>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</si>
  <si>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</si>
  <si>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</si>
  <si>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</si>
  <si>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</si>
  <si>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</si>
  <si>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</si>
  <si>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</si>
  <si>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</si>
  <si>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</si>
  <si>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</si>
  <si>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</si>
  <si>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</si>
  <si>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</si>
  <si>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</si>
  <si>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</si>
  <si>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</si>
  <si>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</si>
  <si>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</si>
  <si>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</si>
  <si>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</si>
  <si>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</si>
  <si>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</si>
  <si>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</si>
  <si>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</si>
  <si>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</si>
  <si>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</si>
  <si>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</si>
  <si>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</si>
  <si>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</si>
  <si>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</si>
  <si>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</si>
  <si>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</si>
  <si>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</si>
  <si>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</si>
  <si>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</si>
  <si>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</si>
  <si>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</si>
  <si>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</si>
  <si>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</si>
  <si>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</si>
  <si>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</si>
  <si>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</si>
  <si>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</si>
  <si>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</si>
  <si>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</si>
  <si>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</si>
  <si>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</si>
  <si>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</si>
  <si>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</si>
  <si>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</si>
  <si>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</si>
  <si>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</si>
  <si>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</si>
  <si>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</si>
  <si>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</si>
  <si>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</si>
  <si>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</si>
  <si>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</si>
  <si>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</si>
  <si>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</si>
  <si>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</si>
  <si>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</si>
  <si>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</si>
  <si>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</si>
  <si>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</si>
  <si>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</si>
  <si>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</si>
  <si>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</si>
  <si>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</si>
  <si>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</si>
  <si>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</si>
  <si>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</si>
  <si>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</si>
  <si>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</si>
  <si>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</si>
  <si>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</si>
  <si>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</si>
  <si>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</si>
  <si>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</si>
  <si>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</si>
  <si>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</si>
  <si>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</si>
  <si>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</si>
  <si>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</si>
  <si>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</si>
  <si>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</si>
  <si>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</si>
  <si>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</si>
  <si>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</si>
  <si>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</si>
  <si>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</si>
  <si>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</si>
  <si>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</si>
  <si>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</si>
  <si>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</si>
  <si>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</si>
  <si>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</si>
  <si>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</si>
  <si>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</si>
  <si>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</si>
  <si>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</si>
  <si>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</si>
  <si>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</si>
  <si>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</si>
  <si>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</si>
  <si>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</si>
  <si>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</si>
  <si>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</si>
  <si>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</si>
  <si>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</si>
  <si>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</si>
  <si>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</si>
  <si>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</si>
  <si>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</si>
  <si>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</si>
  <si>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</si>
  <si>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</si>
  <si>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</si>
  <si>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</si>
  <si>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</si>
  <si>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</si>
  <si>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</si>
  <si>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</si>
  <si>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</si>
  <si>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</si>
  <si>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</si>
  <si>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</si>
  <si>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</si>
  <si>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</si>
  <si>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</si>
  <si>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</si>
  <si>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</si>
  <si>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</si>
  <si>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</si>
  <si>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</si>
  <si>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</si>
  <si>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</si>
  <si>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</si>
  <si>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</si>
  <si>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</si>
  <si>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</si>
  <si>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</si>
  <si>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</si>
  <si>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</si>
  <si>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</si>
  <si>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</si>
  <si>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</si>
  <si>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</si>
  <si>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</si>
  <si>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</si>
  <si>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</si>
  <si>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</si>
  <si>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</si>
  <si>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</si>
  <si>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</si>
  <si>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</si>
  <si>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</si>
  <si>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</si>
  <si>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</si>
  <si>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</si>
  <si>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</si>
  <si>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</si>
  <si>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</si>
  <si>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</si>
  <si>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</si>
  <si>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</si>
  <si>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</si>
  <si>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</si>
  <si>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</si>
  <si>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</si>
  <si>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</si>
  <si>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</si>
  <si>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</si>
  <si>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</si>
  <si>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</si>
  <si>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</si>
  <si>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</si>
  <si>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</si>
  <si>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</si>
  <si>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</si>
  <si>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</si>
  <si>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</si>
  <si>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</si>
  <si>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</si>
  <si>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</si>
  <si>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</si>
  <si>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</si>
  <si>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</si>
  <si>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</si>
  <si>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</si>
  <si>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</si>
  <si>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</si>
  <si>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</si>
  <si>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</si>
  <si>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</si>
  <si>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</si>
  <si>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</si>
  <si>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</si>
  <si>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</si>
  <si>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</si>
  <si>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</si>
  <si>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</si>
  <si>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</si>
  <si>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</si>
  <si>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</si>
  <si>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</si>
  <si>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</si>
  <si>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</si>
  <si>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</si>
  <si>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</si>
  <si>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</si>
  <si>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</si>
  <si>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</si>
  <si>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</si>
  <si>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</si>
  <si>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</si>
  <si>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</si>
  <si>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</si>
  <si>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</si>
  <si>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</si>
  <si>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</si>
  <si>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</si>
  <si>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</si>
  <si>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</si>
  <si>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</si>
  <si>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</si>
  <si>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</si>
  <si>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</si>
  <si>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</si>
  <si>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</si>
  <si>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</si>
  <si>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</si>
  <si>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</si>
  <si>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</si>
  <si>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</si>
  <si>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</si>
  <si>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</si>
  <si>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</si>
  <si>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</si>
  <si>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</si>
  <si>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</si>
  <si>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</si>
  <si>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</si>
  <si>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</si>
  <si>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</si>
  <si>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</si>
  <si>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</si>
  <si>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</si>
  <si>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</si>
  <si>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</si>
  <si>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</si>
  <si>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</si>
  <si>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</si>
  <si>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</si>
  <si>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</si>
  <si>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</si>
  <si>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</si>
  <si>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</si>
  <si>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</si>
  <si>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</si>
  <si>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</si>
  <si>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</si>
  <si>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</si>
  <si>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</si>
  <si>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</si>
  <si>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</si>
  <si>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</si>
  <si>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</si>
  <si>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</si>
  <si>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</si>
  <si>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</si>
  <si>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</si>
  <si>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</si>
  <si>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</si>
  <si>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</si>
  <si>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</si>
  <si>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</si>
  <si>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</si>
  <si>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</si>
  <si>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</si>
  <si>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</si>
  <si>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</si>
  <si>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</si>
  <si>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</si>
  <si>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</si>
  <si>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</si>
  <si>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</si>
  <si>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</si>
  <si>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</si>
  <si>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</si>
  <si>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</si>
  <si>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</si>
  <si>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</si>
  <si>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</si>
  <si>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</si>
  <si>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</si>
  <si>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</si>
  <si>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</si>
  <si>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</si>
  <si>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</si>
  <si>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</si>
  <si>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</si>
  <si>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</si>
  <si>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</si>
  <si>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</si>
  <si>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</si>
  <si>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</si>
  <si>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</si>
  <si>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</si>
  <si>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</si>
  <si>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</si>
  <si>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</si>
  <si>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</si>
  <si>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</si>
  <si>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</si>
  <si>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</si>
  <si>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</si>
  <si>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</si>
  <si>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</si>
  <si>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</si>
  <si>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</si>
  <si>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</si>
  <si>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</si>
  <si>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</si>
  <si>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</si>
  <si>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</si>
  <si>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</si>
  <si>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</si>
  <si>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</si>
  <si>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</si>
  <si>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</si>
  <si>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</si>
  <si>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</si>
  <si>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</si>
  <si>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</si>
  <si>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</si>
  <si>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</si>
  <si>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</si>
  <si>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</si>
  <si>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</si>
  <si>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</si>
  <si>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</si>
  <si>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</si>
  <si>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</si>
  <si>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</si>
  <si>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</si>
  <si>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</si>
  <si>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</si>
  <si>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</si>
  <si>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</si>
  <si>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</si>
  <si>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</si>
  <si>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</si>
  <si>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</si>
  <si>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</si>
  <si>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</si>
  <si>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</si>
  <si>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</si>
  <si>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</si>
  <si>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</si>
  <si>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</si>
  <si>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</si>
  <si>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</si>
  <si>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</si>
  <si>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</si>
  <si>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</si>
  <si>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</si>
  <si>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</si>
  <si>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</si>
  <si>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</si>
  <si>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</si>
  <si>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</si>
  <si>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</si>
  <si>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</si>
  <si>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</si>
  <si>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</si>
  <si>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</si>
  <si>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</si>
  <si>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</si>
  <si>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</si>
  <si>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</si>
  <si>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</si>
  <si>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</si>
  <si>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</si>
  <si>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</si>
  <si>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</si>
  <si>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</si>
  <si>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</si>
  <si>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</si>
  <si>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</si>
  <si>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</si>
  <si>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</si>
  <si>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</si>
  <si>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</si>
  <si>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</si>
  <si>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</si>
  <si>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</si>
  <si>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</si>
  <si>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</si>
  <si>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</si>
  <si>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</si>
  <si>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</si>
  <si>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</si>
  <si>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</si>
  <si>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</si>
  <si>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</si>
  <si>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</si>
  <si>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</si>
  <si>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</si>
  <si>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</si>
  <si>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</si>
  <si>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</si>
  <si>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</si>
  <si>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</si>
  <si>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</si>
  <si>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</si>
  <si>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</si>
  <si>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</si>
  <si>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</si>
  <si>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</si>
  <si>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</si>
  <si>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</si>
  <si>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</si>
  <si>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</si>
  <si>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</si>
  <si>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</si>
  <si>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</si>
  <si>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</si>
  <si>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</si>
  <si>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</si>
  <si>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</si>
  <si>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</si>
  <si>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</si>
  <si>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</si>
  <si>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</si>
  <si>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</si>
  <si>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</si>
  <si>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</si>
  <si>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</si>
  <si>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</si>
  <si>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</si>
  <si>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</si>
  <si>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</si>
  <si>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</si>
  <si>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</si>
  <si>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</si>
  <si>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</si>
  <si>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</si>
  <si>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</si>
  <si>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</si>
  <si>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</si>
  <si>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</si>
  <si>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</si>
  <si>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</si>
  <si>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</si>
  <si>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</si>
  <si>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</si>
  <si>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</si>
  <si>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</si>
  <si>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</si>
  <si>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</si>
  <si>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</si>
  <si>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</si>
  <si>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</si>
  <si>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</si>
  <si>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</si>
  <si>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</si>
  <si>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</si>
  <si>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</si>
  <si>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</si>
  <si>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</si>
  <si>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</si>
  <si>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</si>
  <si>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</si>
  <si>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</si>
  <si>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</si>
  <si>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</si>
  <si>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</si>
  <si>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</si>
  <si>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</si>
  <si>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</si>
  <si>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</si>
  <si>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</si>
  <si>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</si>
  <si>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</si>
  <si>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</si>
  <si>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</si>
  <si>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</si>
  <si>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</si>
  <si>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</si>
  <si>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</si>
  <si>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</si>
  <si>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</si>
  <si>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</si>
  <si>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</si>
  <si>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</si>
  <si>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</si>
  <si>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</si>
  <si>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</si>
  <si>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</si>
  <si>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</si>
  <si>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</si>
  <si>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</si>
  <si>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</si>
  <si>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</si>
  <si>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</si>
  <si>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</si>
  <si>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</si>
  <si>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</si>
  <si>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</si>
  <si>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</si>
  <si>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</si>
  <si>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</si>
  <si>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</si>
  <si>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</si>
  <si>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</si>
  <si>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</si>
  <si>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</si>
  <si>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</si>
  <si>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</si>
  <si>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</si>
  <si>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</si>
  <si>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</si>
  <si>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</si>
  <si>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</si>
  <si>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</si>
  <si>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</si>
  <si>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</si>
  <si>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</si>
  <si>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</si>
  <si>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</si>
  <si>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</si>
  <si>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</si>
  <si>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</si>
  <si>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</si>
  <si>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</si>
  <si>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</si>
  <si>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</si>
  <si>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</si>
  <si>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</si>
  <si>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</si>
  <si>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</si>
  <si>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</si>
  <si>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</si>
  <si>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</si>
  <si>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</si>
  <si>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</si>
  <si>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</si>
  <si>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</si>
  <si>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</si>
  <si>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</si>
  <si>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</si>
  <si>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</si>
  <si>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</si>
  <si>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</si>
  <si>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</si>
  <si>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</si>
  <si>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</si>
  <si>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</si>
  <si>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</si>
  <si>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</si>
  <si>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</si>
  <si>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</si>
  <si>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</si>
  <si>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</si>
  <si>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</si>
  <si>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</si>
  <si>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</si>
  <si>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</si>
  <si>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</si>
  <si>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</si>
  <si>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</si>
  <si>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</si>
  <si>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</si>
  <si>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</si>
  <si>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</si>
  <si>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</si>
  <si>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</si>
  <si>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</si>
  <si>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</si>
  <si>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</si>
  <si>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</si>
  <si>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</si>
  <si>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</si>
  <si>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</si>
  <si>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</si>
  <si>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</si>
  <si>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</si>
  <si>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</si>
  <si>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</si>
  <si>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</si>
  <si>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</si>
  <si>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</si>
  <si>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</si>
  <si>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</si>
  <si>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</si>
  <si>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</si>
  <si>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</si>
  <si>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</si>
  <si>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</si>
  <si>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</si>
  <si>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</si>
  <si>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</si>
  <si>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</si>
  <si>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</si>
  <si>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</si>
  <si>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</si>
  <si>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</si>
  <si>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</si>
  <si>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</si>
  <si>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</si>
  <si>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</si>
  <si>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</si>
  <si>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</si>
  <si>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</si>
  <si>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</si>
  <si>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</si>
  <si>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</si>
  <si>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</si>
  <si>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</si>
  <si>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</si>
  <si>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</si>
  <si>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</si>
  <si>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</si>
  <si>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</si>
  <si>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</si>
  <si>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</si>
  <si>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</si>
  <si>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</si>
  <si>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</si>
  <si>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</si>
  <si>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</si>
  <si>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</si>
  <si>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</si>
  <si>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</si>
  <si>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</si>
  <si>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</si>
  <si>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</si>
  <si>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</si>
  <si>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</si>
  <si>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</si>
  <si>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</si>
  <si>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</si>
  <si>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</si>
  <si>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</si>
  <si>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</si>
  <si>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</si>
  <si>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</si>
  <si>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</si>
  <si>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</si>
  <si>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</si>
  <si>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</si>
  <si>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</si>
  <si>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</si>
  <si>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</si>
  <si>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</si>
  <si>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</si>
  <si>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</si>
  <si>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</si>
  <si>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</si>
  <si>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</si>
  <si>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</si>
  <si>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</si>
  <si>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</si>
  <si>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</si>
  <si>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</si>
  <si>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</si>
  <si>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</si>
  <si>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</si>
  <si>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</si>
  <si>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</si>
  <si>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</si>
  <si>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</si>
  <si>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</si>
  <si>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</si>
  <si>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</si>
  <si>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</si>
  <si>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</si>
  <si>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</si>
  <si>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</si>
  <si>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</si>
  <si>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</si>
  <si>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</si>
  <si>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</si>
  <si>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</si>
  <si>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</si>
  <si>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</si>
  <si>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</si>
  <si>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</si>
  <si>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</si>
  <si>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</si>
  <si>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</si>
  <si>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</si>
  <si>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</si>
  <si>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</si>
  <si>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</si>
  <si>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</si>
  <si>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</si>
  <si>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</si>
  <si>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</si>
  <si>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</si>
  <si>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</si>
  <si>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</si>
  <si>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</si>
  <si>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</si>
  <si>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</si>
  <si>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</si>
  <si>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</si>
  <si>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</si>
  <si>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</si>
  <si>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</si>
  <si>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</si>
  <si>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</si>
  <si>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</si>
  <si>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</si>
  <si>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</si>
  <si>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</si>
  <si>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</si>
  <si>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</si>
  <si>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</si>
  <si>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</si>
  <si>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</si>
  <si>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</si>
  <si>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</si>
  <si>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</si>
  <si>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</si>
  <si>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</si>
  <si>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</si>
  <si>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</si>
  <si>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</si>
  <si>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</si>
  <si>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</si>
  <si>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</si>
  <si>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</si>
  <si>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</si>
  <si>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</si>
  <si>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</si>
  <si>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</si>
  <si>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</si>
  <si>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</si>
  <si>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</si>
  <si>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</si>
  <si>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</si>
  <si>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</si>
  <si>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</si>
  <si>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</si>
  <si>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</si>
  <si>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</si>
  <si>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</si>
  <si>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</si>
  <si>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</si>
  <si>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</si>
  <si>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</si>
  <si>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</si>
  <si>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</si>
  <si>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</si>
  <si>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</si>
  <si>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</si>
  <si>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</si>
  <si>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</si>
  <si>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</si>
  <si>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</si>
  <si>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</si>
  <si>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</si>
  <si>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</si>
  <si>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</si>
  <si>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</si>
  <si>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</si>
  <si>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</si>
  <si>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</si>
  <si>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</si>
  <si>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</si>
  <si>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</si>
  <si>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</si>
  <si>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</si>
  <si>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</si>
  <si>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</si>
  <si>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</si>
  <si>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</si>
  <si>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</si>
  <si>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</si>
  <si>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</si>
  <si>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</si>
  <si>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</si>
  <si>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</si>
  <si>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</si>
  <si>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</si>
  <si>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</si>
  <si>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</si>
  <si>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</si>
  <si>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</si>
  <si>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</si>
  <si>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</si>
  <si>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</si>
  <si>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</si>
  <si>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</si>
  <si>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</si>
  <si>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</si>
  <si>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</si>
  <si>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</si>
  <si>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</si>
  <si>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</si>
  <si>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</si>
  <si>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</si>
  <si>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</si>
  <si>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</si>
  <si>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</si>
  <si>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</si>
  <si>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</si>
  <si>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</si>
  <si>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</si>
  <si>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</si>
  <si>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</si>
  <si>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</si>
  <si>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</si>
  <si>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</si>
  <si>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</si>
  <si>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</si>
  <si>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</si>
  <si>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</si>
  <si>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</si>
  <si>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</si>
  <si>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</si>
  <si>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</si>
  <si>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</si>
  <si>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</si>
  <si>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</si>
  <si>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</si>
  <si>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</si>
  <si>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</si>
  <si>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</si>
  <si>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</si>
  <si>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</si>
  <si>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</si>
  <si>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</si>
  <si>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</si>
  <si>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</si>
  <si>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</si>
  <si>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</si>
  <si>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</si>
  <si>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</si>
  <si>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</si>
  <si>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</si>
  <si>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</si>
  <si>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</si>
  <si>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</si>
  <si>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</si>
  <si>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</si>
  <si>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</si>
  <si>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</si>
  <si>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</si>
  <si>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</si>
  <si>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</si>
  <si>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</si>
  <si>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</si>
  <si>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</si>
  <si>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</si>
  <si>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</si>
  <si>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</si>
  <si>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</si>
  <si>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</si>
  <si>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</si>
  <si>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</si>
  <si>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</si>
  <si>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</si>
  <si>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</si>
  <si>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</si>
  <si>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</si>
  <si>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</si>
  <si>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</si>
  <si>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</si>
  <si>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</si>
  <si>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</si>
  <si>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</si>
  <si>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</si>
  <si>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</si>
  <si>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</si>
  <si>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</si>
  <si>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</si>
  <si>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</si>
  <si>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</si>
  <si>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</si>
  <si>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</si>
  <si>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</si>
  <si>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</si>
  <si>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</si>
  <si>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</si>
  <si>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</si>
  <si>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</si>
  <si>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</si>
  <si>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</si>
  <si>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</si>
  <si>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</si>
  <si>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</si>
  <si>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</si>
  <si>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</si>
  <si>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</si>
  <si>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</si>
  <si>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</si>
  <si>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</si>
  <si>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</si>
  <si>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</si>
  <si>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</si>
  <si>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</si>
  <si>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</si>
  <si>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</si>
  <si>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</si>
  <si>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</si>
  <si>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</si>
  <si>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</si>
  <si>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</si>
  <si>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</si>
  <si>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</si>
  <si>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</si>
  <si>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</si>
  <si>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</si>
  <si>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</si>
  <si>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</si>
  <si>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</si>
  <si>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</si>
  <si>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</si>
  <si>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</si>
  <si>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</si>
  <si>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</si>
  <si>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</si>
  <si>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</si>
  <si>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</si>
  <si>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</si>
  <si>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</si>
  <si>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</si>
  <si>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</si>
  <si>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</si>
  <si>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</si>
  <si>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</si>
  <si>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</si>
  <si>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</si>
  <si>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</si>
  <si>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</si>
  <si>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</si>
  <si>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</si>
  <si>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</si>
  <si>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</si>
  <si>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</si>
  <si>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</si>
  <si>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</si>
  <si>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</si>
  <si>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</si>
  <si>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</si>
  <si>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</si>
  <si>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</si>
  <si>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</si>
  <si>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</si>
  <si>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</si>
  <si>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</si>
  <si>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</si>
  <si>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</si>
  <si>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</si>
  <si>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</si>
  <si>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</si>
  <si>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</si>
  <si>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</si>
  <si>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</si>
  <si>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</si>
  <si>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</si>
  <si>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</si>
  <si>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</si>
  <si>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</si>
  <si>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</si>
  <si>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</si>
  <si>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</si>
  <si>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</si>
  <si>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</si>
  <si>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</si>
  <si>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</si>
  <si>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</si>
  <si>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</si>
  <si>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</si>
  <si>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</si>
  <si>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</si>
  <si>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</si>
  <si>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</si>
  <si>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</si>
  <si>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</si>
  <si>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</si>
  <si>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</si>
  <si>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</si>
  <si>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</si>
  <si>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</si>
  <si>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</si>
  <si>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</si>
  <si>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</si>
  <si>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</si>
  <si>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</si>
  <si>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</si>
  <si>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</si>
  <si>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</si>
  <si>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</si>
  <si>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</si>
  <si>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</si>
  <si>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</si>
  <si>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</si>
  <si>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</si>
  <si>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</si>
  <si>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</si>
  <si>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</si>
  <si>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</si>
  <si>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</si>
  <si>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</si>
  <si>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</si>
  <si>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</si>
  <si>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</si>
  <si>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</si>
  <si>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</si>
  <si>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</si>
  <si>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</si>
  <si>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</si>
  <si>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</si>
  <si>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</si>
  <si>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</si>
  <si>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</si>
  <si>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</si>
  <si>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</si>
  <si>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</si>
  <si>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</si>
  <si>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</si>
  <si>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</si>
  <si>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</si>
  <si>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</si>
  <si>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</si>
  <si>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</si>
  <si>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</si>
  <si>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</si>
  <si>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</si>
  <si>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</si>
  <si>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</si>
  <si>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</si>
  <si>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</si>
  <si>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</si>
  <si>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</si>
  <si>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</si>
  <si>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</si>
  <si>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</si>
  <si>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</si>
  <si>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</si>
  <si>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</si>
  <si>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</si>
  <si>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</si>
  <si>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</si>
  <si>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</si>
  <si>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</si>
  <si>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</si>
  <si>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</si>
  <si>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</si>
  <si>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</si>
  <si>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</si>
  <si>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</si>
  <si>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</si>
  <si>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</si>
  <si>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</si>
  <si>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</si>
  <si>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</si>
  <si>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</si>
  <si>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</si>
  <si>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</si>
  <si>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</si>
  <si>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</si>
  <si>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</si>
  <si>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</si>
  <si>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</si>
  <si>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</si>
  <si>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</si>
  <si>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</si>
  <si>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</si>
  <si>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</si>
  <si>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</si>
  <si>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</si>
  <si>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</si>
  <si>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</si>
  <si>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</si>
  <si>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</si>
  <si>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</si>
  <si>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</si>
  <si>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</si>
  <si>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</si>
  <si>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</si>
  <si>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</si>
  <si>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</si>
  <si>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</si>
  <si>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</si>
  <si>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</si>
  <si>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</si>
  <si>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</si>
  <si>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</si>
  <si>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</si>
  <si>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</si>
  <si>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</si>
  <si>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</si>
  <si>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</si>
  <si>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</si>
  <si>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</si>
  <si>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</si>
  <si>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</si>
  <si>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</si>
  <si>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</si>
  <si>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</si>
  <si>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</si>
  <si>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</si>
  <si>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</si>
  <si>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</si>
  <si>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</si>
  <si>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</si>
  <si>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</si>
  <si>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</si>
  <si>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</si>
  <si>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</si>
  <si>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</si>
  <si>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</si>
  <si>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</si>
  <si>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</si>
  <si>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</si>
  <si>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</si>
  <si>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</si>
  <si>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</si>
  <si>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</si>
  <si>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</si>
  <si>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</si>
  <si>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</si>
  <si>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</si>
  <si>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</si>
  <si>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</si>
  <si>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</si>
  <si>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</si>
  <si>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</si>
  <si>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</si>
  <si>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</si>
  <si>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</si>
  <si>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</si>
  <si>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</si>
  <si>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</si>
  <si>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</si>
  <si>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</si>
  <si>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</si>
  <si>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</si>
  <si>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</si>
  <si>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</si>
  <si>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</si>
  <si>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</si>
  <si>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</si>
  <si>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</si>
  <si>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</si>
  <si>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</si>
  <si>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</si>
  <si>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</si>
  <si>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</si>
  <si>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</si>
  <si>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</si>
  <si>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</si>
  <si>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</si>
  <si>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</si>
  <si>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</si>
  <si>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</si>
  <si>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</si>
  <si>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</si>
  <si>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</si>
  <si>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</si>
  <si>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</si>
  <si>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</si>
  <si>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</si>
  <si>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</si>
  <si>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</si>
  <si>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</si>
  <si>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</si>
  <si>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</si>
  <si>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</si>
  <si>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</si>
  <si>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</si>
  <si>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</si>
  <si>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</si>
  <si>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</si>
  <si>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</si>
  <si>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</si>
  <si>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</si>
  <si>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</si>
  <si>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</si>
  <si>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</si>
  <si>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</si>
  <si>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</si>
  <si>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</si>
  <si>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</si>
  <si>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</si>
  <si>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</si>
  <si>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</si>
  <si>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</si>
  <si>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</si>
  <si>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</si>
  <si>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</si>
  <si>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</si>
  <si>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</si>
  <si>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</si>
  <si>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</si>
  <si>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</si>
  <si>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</si>
  <si>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</si>
  <si>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</si>
  <si>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</si>
  <si>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</si>
  <si>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</si>
  <si>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</si>
  <si>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</si>
  <si>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</si>
  <si>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</si>
  <si>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</si>
  <si>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</si>
  <si>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</si>
  <si>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</si>
  <si>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</si>
  <si>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</si>
  <si>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</si>
  <si>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</si>
  <si>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</si>
  <si>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</si>
  <si>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</si>
  <si>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</si>
  <si>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</si>
  <si>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</si>
  <si>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</si>
  <si>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</si>
  <si>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</si>
  <si>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</si>
  <si>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</si>
  <si>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</si>
  <si>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</si>
  <si>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</si>
  <si>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</si>
  <si>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</si>
  <si>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</si>
  <si>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</si>
  <si>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</si>
  <si>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</si>
  <si>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</si>
  <si>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</si>
  <si>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</si>
  <si>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</si>
  <si>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</si>
  <si>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</si>
  <si>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</si>
  <si>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</si>
  <si>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</si>
  <si>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</si>
  <si>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</si>
  <si>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</si>
  <si>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</si>
  <si>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</si>
  <si>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</si>
  <si>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</si>
  <si>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</si>
  <si>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</si>
  <si>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</si>
  <si>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</si>
  <si>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</si>
  <si>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</si>
  <si>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</si>
  <si>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</si>
  <si>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</si>
  <si>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</si>
  <si>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</si>
  <si>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</si>
  <si>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</si>
  <si>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</si>
  <si>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</si>
  <si>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</si>
  <si>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</si>
  <si>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</si>
  <si>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</si>
  <si>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</si>
  <si>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</si>
  <si>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</si>
  <si>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</si>
  <si>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</si>
  <si>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</si>
  <si>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</si>
  <si>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</si>
  <si>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</si>
  <si>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</si>
  <si>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</si>
  <si>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</si>
  <si>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</si>
  <si>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</si>
  <si>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</si>
  <si>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</si>
  <si>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</si>
  <si>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</si>
  <si>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</si>
  <si>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</si>
  <si>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</si>
  <si>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</si>
  <si>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</si>
  <si>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</si>
  <si>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</si>
  <si>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</si>
  <si>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</si>
  <si>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</si>
  <si>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</si>
  <si>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</si>
  <si>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</si>
  <si>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</si>
  <si>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</si>
  <si>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</si>
  <si>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</si>
  <si>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</si>
  <si>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</si>
  <si>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</si>
  <si>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</si>
  <si>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</si>
  <si>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</si>
  <si>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</si>
  <si>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</si>
  <si>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</si>
  <si>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</si>
  <si>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</si>
  <si>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</si>
  <si>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</si>
  <si>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</si>
  <si>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</si>
  <si>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</si>
  <si>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</si>
  <si>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</si>
  <si>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</si>
  <si>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</si>
  <si>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</si>
  <si>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</si>
  <si>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</si>
  <si>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</si>
  <si>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</si>
  <si>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</si>
  <si>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</si>
  <si>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</si>
  <si>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</si>
  <si>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</si>
  <si>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</si>
  <si>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</si>
  <si>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</si>
  <si>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</si>
  <si>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</si>
  <si>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</si>
  <si>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</si>
  <si>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</si>
  <si>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</si>
  <si>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</si>
  <si>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</si>
  <si>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</si>
  <si>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</si>
  <si>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</si>
  <si>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</si>
  <si>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</si>
  <si>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</si>
  <si>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</si>
  <si>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</si>
  <si>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</si>
  <si>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</si>
  <si>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</si>
  <si>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</si>
  <si>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</si>
  <si>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</si>
  <si>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</si>
  <si>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</si>
  <si>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</si>
  <si>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</si>
  <si>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</si>
  <si>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</si>
  <si>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</si>
  <si>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</si>
  <si>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</si>
  <si>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</si>
  <si>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</si>
  <si>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</si>
  <si>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</si>
  <si>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</si>
  <si>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</si>
  <si>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</si>
  <si>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</si>
  <si>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</si>
  <si>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</si>
  <si>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</si>
  <si>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</si>
  <si>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</si>
  <si>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</si>
  <si>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</si>
  <si>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</si>
  <si>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</si>
  <si>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</si>
  <si>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</si>
  <si>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</si>
  <si>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</si>
  <si>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</si>
  <si>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</si>
  <si>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</si>
  <si>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</si>
  <si>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</si>
  <si>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</si>
  <si>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</si>
  <si>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</si>
  <si>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</si>
  <si>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</si>
  <si>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</si>
  <si>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</si>
  <si>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</si>
  <si>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</si>
  <si>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</si>
  <si>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</si>
  <si>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</si>
  <si>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</si>
  <si>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</si>
  <si>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</si>
  <si>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</si>
  <si>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</si>
  <si>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</si>
  <si>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</si>
  <si>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</si>
  <si>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</si>
  <si>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</si>
  <si>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</si>
  <si>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</si>
  <si>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</si>
  <si>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</si>
  <si>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</si>
  <si>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</si>
  <si>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</si>
  <si>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</si>
  <si>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</si>
  <si>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</si>
  <si>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</si>
  <si>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</si>
  <si>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</si>
  <si>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</si>
  <si>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</si>
  <si>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</si>
  <si>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</si>
  <si>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</si>
  <si>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</si>
  <si>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</si>
  <si>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</si>
  <si>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</si>
  <si>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</si>
  <si>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</si>
  <si>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</si>
  <si>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</si>
  <si>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</si>
  <si>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</si>
  <si>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</si>
  <si>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</si>
  <si>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</si>
  <si>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</si>
  <si>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</si>
  <si>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</si>
  <si>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</si>
  <si>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</si>
  <si>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</si>
  <si>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</si>
  <si>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</si>
  <si>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</si>
  <si>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</si>
  <si>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</si>
  <si>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</si>
  <si>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</si>
  <si>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</si>
  <si>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</si>
  <si>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</si>
  <si>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</si>
  <si>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</si>
  <si>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</si>
  <si>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</si>
  <si>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</si>
  <si>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</si>
  <si>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</si>
  <si>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</si>
  <si>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</si>
  <si>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</si>
  <si>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</si>
  <si>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</si>
  <si>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</si>
  <si>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</si>
  <si>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</si>
  <si>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</si>
  <si>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</si>
  <si>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</si>
  <si>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</si>
  <si>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</si>
  <si>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</si>
  <si>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</si>
  <si>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</si>
  <si>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</si>
  <si>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</si>
  <si>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</si>
  <si>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</si>
  <si>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</si>
  <si>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</si>
  <si>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</si>
  <si>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</si>
  <si>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</si>
  <si>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</si>
  <si>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</si>
  <si>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</si>
  <si>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</si>
  <si>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</si>
  <si>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</si>
  <si>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</si>
  <si>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</si>
  <si>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</si>
  <si>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</si>
  <si>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</si>
  <si>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</si>
  <si>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</si>
  <si>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</si>
  <si>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</si>
  <si>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</si>
  <si>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</si>
  <si>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</si>
  <si>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</si>
  <si>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</si>
  <si>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</si>
  <si>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</si>
  <si>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</si>
  <si>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</si>
  <si>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</si>
  <si>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</si>
  <si>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</si>
  <si>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</si>
  <si>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</si>
  <si>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</si>
  <si>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</si>
  <si>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</si>
  <si>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</si>
  <si>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</si>
  <si>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</si>
  <si>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</si>
  <si>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</si>
  <si>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</si>
  <si>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</si>
  <si>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</si>
  <si>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</si>
  <si>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</si>
  <si>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</si>
  <si>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</si>
  <si>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</si>
  <si>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</si>
  <si>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</si>
  <si>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</si>
  <si>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</si>
  <si>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</si>
  <si>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</si>
  <si>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</si>
  <si>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</si>
  <si>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</si>
  <si>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</si>
  <si>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</si>
  <si>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</si>
  <si>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</si>
  <si>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</si>
  <si>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</si>
  <si>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</si>
  <si>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</si>
  <si>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</si>
  <si>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</si>
  <si>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</si>
  <si>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</si>
  <si>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</si>
  <si>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</si>
  <si>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</si>
  <si>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</si>
  <si>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</si>
  <si>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</si>
  <si>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</si>
  <si>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</si>
  <si>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</si>
  <si>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</si>
  <si>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</si>
  <si>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</si>
  <si>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</si>
  <si>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</si>
  <si>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</si>
  <si>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</si>
  <si>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</si>
  <si>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</si>
  <si>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</si>
  <si>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</si>
  <si>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</si>
  <si>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</si>
  <si>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</si>
  <si>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</si>
  <si>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</si>
  <si>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</si>
  <si>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</si>
  <si>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</si>
  <si>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</si>
  <si>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</si>
  <si>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</si>
  <si>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</si>
  <si>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</si>
  <si>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</si>
  <si>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</si>
  <si>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</si>
  <si>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</si>
  <si>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</si>
  <si>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</si>
  <si>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</si>
  <si>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</si>
  <si>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</si>
  <si>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</si>
  <si>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</si>
  <si>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</si>
  <si>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</si>
  <si>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</si>
  <si>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</si>
  <si>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</si>
  <si>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</si>
  <si>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</si>
  <si>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</si>
  <si>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</si>
  <si>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</si>
  <si>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</si>
  <si>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</si>
  <si>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</si>
  <si>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</si>
  <si>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</si>
  <si>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</si>
  <si>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</si>
  <si>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</si>
  <si>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</si>
  <si>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</si>
  <si>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</si>
  <si>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</si>
  <si>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</si>
  <si>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</si>
  <si>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</si>
  <si>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</si>
  <si>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</si>
  <si>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</si>
  <si>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</si>
  <si>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</si>
  <si>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</si>
  <si>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</si>
  <si>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</si>
  <si>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</si>
  <si>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</si>
  <si>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</si>
  <si>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</si>
  <si>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</si>
  <si>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</si>
  <si>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</si>
  <si>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</si>
  <si>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</si>
  <si>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</si>
  <si>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</si>
  <si>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</si>
  <si>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</si>
  <si>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</si>
  <si>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</si>
  <si>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</si>
  <si>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</si>
  <si>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</si>
  <si>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</si>
  <si>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</si>
  <si>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</si>
  <si>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</si>
  <si>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</si>
  <si>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</si>
  <si>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</si>
  <si>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</si>
  <si>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</si>
  <si>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</si>
  <si>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</si>
  <si>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</si>
  <si>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</si>
  <si>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</si>
  <si>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</si>
  <si>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</si>
  <si>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</si>
  <si>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</si>
  <si>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</si>
  <si>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</si>
  <si>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</si>
  <si>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</si>
  <si>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</si>
  <si>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</si>
  <si>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</si>
  <si>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</si>
  <si>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</si>
  <si>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</si>
  <si>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</si>
  <si>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</si>
  <si>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</si>
  <si>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</si>
  <si>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</si>
  <si>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</si>
  <si>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</si>
  <si>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</si>
  <si>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</si>
  <si>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</si>
  <si>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</si>
  <si>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</si>
  <si>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</si>
  <si>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</si>
  <si>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</si>
  <si>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</si>
  <si>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</si>
  <si>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</si>
  <si>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</si>
  <si>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</si>
  <si>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</si>
  <si>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</si>
  <si>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</si>
  <si>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</si>
  <si>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</si>
  <si>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</si>
  <si>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</si>
  <si>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</si>
  <si>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</si>
  <si>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</si>
  <si>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</si>
  <si>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</si>
  <si>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</si>
  <si>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</si>
  <si>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</si>
  <si>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</si>
  <si>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</si>
  <si>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</si>
  <si>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</si>
  <si>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</si>
  <si>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</si>
  <si>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</si>
  <si>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</si>
  <si>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</si>
  <si>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</si>
  <si>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</si>
  <si>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</si>
  <si>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</si>
  <si>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</si>
  <si>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</si>
  <si>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</si>
  <si>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</si>
  <si>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</si>
  <si>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</si>
  <si>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</si>
  <si>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</si>
  <si>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</si>
  <si>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</si>
  <si>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</si>
  <si>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</si>
  <si>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</si>
  <si>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</si>
  <si>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</si>
  <si>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</si>
  <si>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</si>
  <si>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</si>
  <si>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</si>
  <si>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</si>
  <si>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</si>
  <si>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</si>
  <si>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</si>
  <si>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</si>
  <si>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</si>
  <si>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</si>
  <si>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</si>
  <si>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</si>
  <si>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</si>
  <si>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</si>
  <si>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</si>
  <si>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</si>
  <si>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</si>
  <si>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</si>
  <si>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</si>
  <si>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</si>
  <si>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</si>
  <si>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</si>
  <si>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</si>
  <si>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</si>
  <si>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</si>
  <si>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</si>
  <si>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</si>
  <si>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</si>
  <si>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</si>
  <si>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</si>
  <si>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</si>
  <si>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</si>
  <si>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</si>
  <si>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</si>
  <si>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</si>
  <si>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</si>
  <si>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</si>
  <si>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</si>
  <si>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</si>
  <si>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</si>
  <si>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</si>
  <si>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</si>
  <si>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</si>
  <si>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</si>
  <si>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</si>
  <si>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</si>
  <si>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</si>
  <si>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</si>
  <si>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</si>
  <si>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</si>
  <si>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</si>
  <si>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</si>
  <si>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</si>
  <si>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</si>
  <si>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</si>
  <si>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</si>
  <si>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</si>
  <si>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</si>
  <si>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</si>
  <si>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</si>
  <si>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</si>
  <si>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</si>
  <si>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</si>
  <si>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</si>
  <si>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</si>
  <si>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</si>
  <si>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</si>
  <si>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</si>
  <si>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</si>
  <si>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</si>
  <si>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</si>
  <si>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</si>
  <si>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</si>
  <si>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</si>
  <si>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</si>
  <si>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</si>
  <si>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</si>
  <si>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</si>
  <si>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</si>
  <si>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</si>
  <si>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</si>
  <si>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</si>
  <si>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</si>
  <si>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</si>
  <si>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</si>
  <si>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</si>
  <si>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</si>
  <si>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</si>
  <si>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</si>
  <si>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</si>
  <si>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</si>
  <si>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</si>
  <si>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</si>
  <si>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</si>
  <si>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</si>
  <si>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</si>
  <si>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</si>
  <si>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</si>
  <si>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</si>
  <si>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</si>
  <si>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</si>
  <si>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</si>
  <si>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</si>
  <si>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</si>
  <si>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</si>
  <si>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</si>
  <si>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</si>
  <si>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</si>
  <si>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</si>
  <si>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</si>
  <si>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</si>
  <si>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</si>
  <si>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</si>
  <si>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</si>
  <si>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</si>
  <si>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</si>
  <si>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</si>
  <si>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</si>
  <si>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</si>
  <si>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</si>
  <si>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</si>
  <si>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</si>
  <si>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</si>
  <si>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</si>
  <si>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</si>
  <si>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</si>
  <si>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</si>
  <si>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</si>
  <si>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</si>
  <si>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</si>
  <si>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</si>
  <si>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</si>
  <si>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</si>
  <si>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</si>
  <si>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</si>
  <si>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</si>
  <si>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</si>
  <si>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</si>
  <si>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</si>
  <si>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</si>
  <si>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</si>
  <si>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</si>
  <si>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</si>
  <si>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</si>
  <si>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</si>
  <si>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</si>
  <si>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</si>
  <si>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</si>
  <si>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</si>
  <si>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</si>
  <si>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</si>
  <si>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</si>
  <si>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</si>
  <si>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</si>
  <si>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</si>
  <si>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</si>
  <si>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</si>
  <si>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</si>
  <si>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</si>
  <si>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</si>
  <si>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</si>
  <si>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</si>
  <si>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</si>
  <si>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</si>
  <si>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</si>
  <si>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</si>
  <si>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</si>
  <si>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</si>
  <si>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</si>
  <si>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</si>
  <si>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</si>
  <si>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</si>
  <si>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</si>
  <si>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</si>
  <si>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</si>
  <si>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</si>
  <si>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</si>
  <si>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</si>
  <si>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</si>
  <si>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</si>
  <si>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</si>
  <si>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</si>
  <si>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</si>
  <si>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</si>
  <si>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</si>
  <si>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</si>
  <si>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</si>
  <si>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</si>
  <si>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</si>
  <si>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</si>
  <si>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</si>
  <si>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</si>
  <si>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</si>
  <si>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</si>
  <si>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</si>
  <si>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</si>
  <si>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</si>
  <si>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</si>
  <si>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</si>
  <si>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</si>
  <si>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</si>
  <si>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</si>
  <si>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</si>
  <si>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</si>
  <si>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</si>
  <si>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</si>
  <si>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</si>
  <si>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</si>
  <si>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</si>
  <si>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</si>
  <si>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</si>
  <si>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</si>
  <si>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</si>
  <si>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</si>
  <si>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</si>
  <si>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</si>
  <si>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</si>
  <si>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</si>
  <si>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</si>
  <si>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</si>
  <si>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</si>
  <si>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</si>
  <si>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</si>
  <si>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</si>
  <si>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</si>
  <si>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</si>
  <si>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</si>
  <si>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</si>
  <si>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</si>
  <si>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</si>
  <si>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</si>
  <si>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</si>
  <si>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</si>
  <si>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</si>
  <si>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</si>
  <si>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</si>
  <si>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</si>
  <si>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</si>
  <si>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</si>
  <si>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</si>
  <si>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</si>
  <si>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</si>
  <si>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</si>
  <si>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</si>
  <si>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</si>
  <si>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</si>
  <si>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</si>
  <si>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</si>
  <si>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</si>
  <si>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</si>
  <si>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</si>
  <si>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</si>
  <si>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</si>
  <si>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</si>
  <si>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</si>
  <si>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</si>
  <si>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</si>
  <si>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</si>
  <si>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</si>
  <si>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</si>
  <si>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</si>
  <si>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</si>
  <si>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</si>
  <si>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</si>
  <si>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</si>
  <si>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</si>
  <si>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</si>
  <si>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</si>
  <si>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</si>
  <si>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</si>
  <si>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</si>
  <si>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</si>
  <si>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</si>
  <si>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</si>
  <si>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</si>
  <si>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</si>
  <si>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</si>
  <si>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</si>
  <si>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</si>
  <si>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</si>
  <si>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</si>
  <si>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</si>
  <si>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</si>
  <si>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</si>
  <si>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</si>
  <si>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</si>
  <si>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</si>
  <si>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</si>
  <si>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</si>
  <si>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</si>
  <si>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</si>
  <si>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</si>
  <si>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</si>
  <si>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</si>
  <si>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</si>
  <si>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</si>
  <si>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</si>
  <si>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</si>
  <si>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</si>
  <si>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</si>
  <si>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</si>
  <si>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</si>
  <si>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</si>
  <si>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</si>
  <si>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</si>
  <si>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</si>
  <si>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</si>
  <si>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</si>
  <si>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</si>
  <si>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</si>
  <si>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</si>
  <si>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</si>
  <si>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</si>
  <si>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</si>
  <si>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</si>
  <si>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</si>
  <si>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</si>
  <si>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</si>
  <si>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</si>
  <si>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</si>
  <si>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</si>
  <si>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</si>
  <si>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</si>
  <si>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</si>
  <si>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</si>
  <si>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</si>
  <si>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</si>
  <si>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</si>
  <si>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</si>
  <si>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</si>
  <si>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</si>
  <si>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</si>
  <si>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</si>
  <si>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</si>
  <si>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</si>
  <si>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</si>
  <si>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</si>
  <si>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</si>
  <si>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</si>
  <si>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</si>
  <si>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</si>
  <si>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</si>
  <si>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</si>
  <si>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</si>
  <si>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</si>
  <si>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</si>
  <si>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</si>
  <si>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</si>
  <si>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</si>
  <si>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</si>
  <si>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</si>
  <si>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</si>
  <si>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</si>
  <si>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</si>
  <si>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</si>
  <si>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</si>
  <si>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</si>
  <si>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</si>
  <si>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</si>
  <si>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</si>
  <si>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</si>
  <si>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</si>
  <si>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</si>
  <si>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</si>
  <si>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</si>
  <si>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</si>
  <si>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</si>
  <si>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</si>
  <si>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</si>
  <si>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</si>
  <si>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</si>
  <si>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</si>
  <si>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</si>
  <si>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</si>
  <si>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</si>
  <si>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</si>
  <si>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</si>
  <si>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</si>
  <si>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</si>
  <si>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</si>
  <si>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</si>
  <si>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</si>
  <si>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</si>
  <si>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</si>
  <si>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</si>
  <si>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</si>
  <si>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</si>
  <si>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</si>
  <si>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</si>
  <si>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</si>
  <si>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</si>
  <si>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</si>
  <si>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</si>
  <si>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</si>
  <si>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</si>
  <si>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</si>
  <si>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</si>
  <si>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</si>
  <si>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</si>
  <si>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</si>
  <si>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</si>
  <si>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</si>
  <si>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</si>
  <si>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</si>
  <si>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</si>
  <si>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</si>
  <si>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</si>
  <si>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</si>
  <si>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</si>
  <si>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</si>
  <si>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</si>
  <si>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</si>
  <si>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</si>
  <si>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</si>
  <si>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</si>
  <si>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</si>
  <si>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</si>
  <si>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</si>
  <si>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</si>
  <si>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</si>
  <si>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</si>
  <si>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</si>
  <si>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</si>
  <si>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</si>
  <si>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</si>
  <si>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</si>
  <si>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</si>
  <si>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</si>
  <si>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</si>
  <si>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</si>
  <si>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</si>
  <si>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</si>
  <si>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</si>
  <si>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</si>
  <si>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</si>
  <si>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</si>
  <si>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</si>
  <si>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</si>
  <si>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</si>
  <si>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</si>
  <si>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</si>
  <si>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</si>
  <si>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</si>
  <si>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</si>
  <si>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</si>
  <si>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</si>
  <si>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</si>
  <si>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</si>
  <si>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</si>
  <si>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</si>
  <si>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</si>
  <si>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</si>
  <si>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</si>
  <si>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</si>
  <si>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</si>
  <si>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</si>
  <si>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</si>
  <si>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</si>
  <si>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</si>
  <si>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</si>
  <si>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</si>
  <si>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</si>
  <si>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</si>
  <si>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</si>
  <si>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</si>
  <si>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</si>
  <si>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</si>
  <si>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</si>
  <si>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</si>
  <si>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</si>
  <si>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</si>
  <si>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</si>
  <si>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</si>
  <si>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</si>
  <si>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</si>
  <si>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</si>
  <si>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</si>
  <si>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</si>
  <si>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</si>
  <si>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</si>
  <si>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</si>
  <si>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</si>
  <si>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</si>
  <si>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</si>
  <si>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</si>
  <si>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</si>
  <si>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</si>
  <si>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</si>
  <si>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</si>
  <si>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</si>
  <si>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</si>
  <si>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</si>
  <si>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</si>
  <si>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</si>
  <si>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</si>
  <si>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</si>
  <si>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</si>
  <si>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</si>
  <si>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</si>
  <si>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</si>
  <si>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</si>
  <si>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</si>
  <si>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</si>
  <si>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</si>
  <si>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</si>
  <si>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</si>
  <si>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</si>
  <si>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</si>
  <si>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</si>
  <si>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</si>
  <si>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</si>
  <si>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</si>
  <si>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</si>
  <si>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</si>
  <si>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</si>
  <si>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</si>
  <si>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</si>
  <si>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</si>
  <si>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</si>
  <si>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</si>
  <si>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</si>
  <si>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</si>
  <si>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</si>
  <si>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</si>
  <si>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</si>
  <si>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</si>
  <si>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</si>
  <si>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</si>
  <si>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</si>
  <si>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</si>
  <si>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</si>
  <si>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</si>
  <si>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</si>
  <si>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</si>
  <si>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</si>
  <si>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</si>
  <si>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</si>
  <si>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</si>
  <si>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</si>
  <si>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</si>
  <si>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</si>
  <si>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</si>
  <si>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</si>
  <si>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</si>
  <si>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</si>
  <si>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</si>
  <si>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</si>
  <si>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</si>
  <si>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</si>
  <si>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</si>
  <si>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</si>
  <si>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</si>
  <si>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</si>
  <si>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</si>
  <si>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</si>
  <si>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</si>
  <si>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</si>
  <si>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</si>
  <si>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</si>
  <si>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</si>
  <si>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</si>
  <si>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</si>
  <si>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</si>
  <si>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</si>
  <si>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</si>
  <si>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</si>
  <si>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</si>
  <si>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</si>
  <si>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</si>
  <si>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</si>
  <si>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</si>
  <si>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</si>
  <si>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</si>
  <si>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</si>
  <si>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</si>
  <si>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</si>
  <si>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</si>
  <si>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</si>
  <si>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</si>
  <si>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</si>
  <si>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</si>
  <si>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</si>
  <si>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</si>
  <si>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</si>
  <si>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</si>
  <si>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</si>
  <si>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</si>
  <si>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</si>
  <si>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</si>
  <si>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</si>
  <si>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</si>
  <si>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</si>
  <si>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</si>
  <si>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</si>
  <si>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</si>
  <si>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</si>
  <si>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</si>
  <si>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</si>
  <si>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</si>
  <si>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</si>
  <si>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</si>
  <si>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</si>
  <si>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</si>
  <si>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</si>
  <si>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</si>
  <si>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</si>
  <si>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</si>
  <si>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</si>
  <si>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</si>
  <si>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</si>
  <si>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</si>
  <si>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</si>
  <si>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</si>
  <si>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</si>
  <si>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</si>
  <si>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</si>
  <si>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</si>
  <si>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</si>
  <si>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</si>
  <si>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</si>
  <si>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</si>
  <si>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</si>
  <si>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</si>
  <si>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</si>
  <si>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</si>
  <si>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</si>
  <si>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</si>
  <si>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</si>
  <si>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</si>
  <si>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</si>
  <si>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</si>
  <si>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</si>
  <si>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</si>
  <si>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</si>
  <si>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</si>
  <si>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</si>
  <si>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</si>
  <si>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</si>
  <si>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</si>
  <si>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</si>
  <si>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</si>
  <si>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</si>
  <si>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</si>
  <si>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</si>
  <si>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</si>
  <si>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</si>
  <si>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</si>
  <si>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</si>
  <si>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</si>
  <si>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</si>
  <si>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</si>
  <si>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</si>
  <si>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</si>
  <si>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</si>
  <si>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</si>
  <si>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</si>
  <si>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</si>
  <si>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</si>
  <si>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</si>
  <si>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</si>
  <si>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</si>
  <si>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</si>
  <si>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</si>
  <si>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</si>
  <si>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</si>
  <si>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</si>
  <si>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</si>
  <si>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</si>
  <si>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</si>
  <si>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</si>
  <si>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</si>
  <si>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</si>
  <si>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</si>
  <si>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</si>
  <si>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</si>
  <si>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</si>
  <si>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</si>
  <si>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</si>
  <si>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</si>
  <si>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</si>
  <si>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</si>
  <si>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</si>
  <si>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</si>
  <si>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</si>
  <si>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</si>
  <si>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</si>
  <si>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</si>
  <si>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</si>
  <si>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</si>
  <si>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</si>
  <si>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</si>
  <si>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</si>
  <si>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</si>
  <si>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</si>
  <si>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</si>
  <si>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</si>
  <si>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</si>
  <si>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</si>
  <si>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</si>
  <si>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</si>
  <si>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</si>
  <si>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</si>
  <si>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</si>
  <si>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</si>
  <si>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</si>
  <si>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</si>
  <si>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</si>
  <si>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</si>
  <si>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</si>
  <si>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</si>
  <si>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</si>
  <si>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</si>
  <si>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</si>
  <si>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</si>
  <si>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</si>
  <si>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</si>
  <si>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</si>
  <si>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</si>
  <si>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</si>
  <si>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</si>
  <si>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</si>
  <si>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</si>
  <si>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</si>
  <si>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</si>
  <si>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</si>
  <si>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</si>
  <si>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</si>
  <si>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</si>
  <si>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</si>
  <si>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</si>
  <si>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</si>
  <si>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</si>
  <si>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</si>
  <si>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</si>
  <si>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</si>
  <si>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</si>
  <si>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</si>
  <si>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</si>
  <si>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</si>
  <si>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</si>
  <si>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</si>
  <si>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</si>
  <si>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</si>
  <si>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</si>
  <si>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</si>
  <si>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</si>
  <si>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</si>
  <si>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</si>
  <si>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</si>
  <si>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</si>
  <si>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</si>
  <si>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</si>
  <si>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</si>
  <si>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</si>
  <si>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</si>
  <si>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</si>
  <si>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</si>
  <si>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</si>
  <si>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</si>
  <si>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</si>
  <si>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</si>
  <si>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</si>
  <si>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</si>
  <si>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</si>
  <si>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</si>
  <si>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</si>
  <si>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</si>
  <si>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</si>
  <si>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</si>
  <si>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</si>
  <si>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</si>
  <si>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</si>
  <si>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</si>
  <si>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</si>
  <si>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</si>
  <si>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</si>
  <si>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</si>
  <si>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</si>
  <si>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</si>
  <si>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</si>
  <si>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</si>
  <si>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</si>
  <si>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</si>
  <si>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</si>
  <si>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</si>
  <si>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</si>
  <si>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</si>
  <si>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</si>
  <si>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</si>
  <si>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</si>
  <si>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</si>
  <si>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</si>
  <si>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</si>
  <si>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</si>
  <si>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</si>
  <si>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</si>
  <si>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</si>
  <si>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</si>
  <si>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</si>
  <si>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</si>
  <si>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</si>
  <si>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</si>
  <si>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</si>
  <si>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</si>
  <si>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</si>
  <si>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</si>
  <si>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</si>
  <si>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</si>
  <si>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</si>
  <si>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</si>
  <si>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</si>
  <si>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</si>
  <si>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</si>
  <si>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</si>
  <si>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</si>
  <si>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</si>
  <si>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</si>
  <si>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</si>
  <si>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</si>
  <si>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</si>
  <si>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</si>
  <si>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</si>
  <si>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</si>
  <si>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</si>
  <si>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</si>
  <si>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</si>
  <si>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</si>
  <si>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</si>
  <si>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</si>
  <si>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</si>
  <si>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</si>
  <si>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</si>
  <si>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</si>
  <si>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</si>
  <si>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</si>
  <si>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</si>
  <si>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</si>
  <si>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</si>
  <si>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</si>
  <si>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</si>
  <si>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</si>
  <si>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</si>
  <si>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</si>
  <si>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</si>
  <si>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</si>
  <si>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</si>
  <si>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</si>
  <si>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</si>
  <si>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</si>
  <si>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</si>
  <si>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</si>
  <si>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</si>
  <si>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</si>
  <si>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</si>
  <si>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</si>
  <si>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</si>
  <si>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</si>
  <si>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</si>
  <si>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</si>
  <si>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</si>
  <si>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</si>
  <si>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</si>
  <si>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</si>
  <si>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</si>
  <si>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</si>
  <si>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</si>
  <si>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</si>
  <si>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</si>
  <si>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</si>
  <si>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</si>
  <si>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</si>
  <si>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</si>
  <si>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</si>
  <si>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</si>
  <si>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</si>
  <si>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</si>
  <si>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</si>
  <si>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</si>
  <si>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</si>
  <si>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</si>
  <si>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</si>
  <si>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</si>
  <si>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</si>
  <si>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</si>
  <si>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</si>
  <si>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</si>
  <si>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</si>
  <si>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</si>
  <si>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</si>
  <si>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</si>
  <si>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</si>
  <si>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</si>
  <si>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</si>
  <si>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</si>
  <si>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</si>
  <si>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</si>
  <si>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</si>
  <si>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</si>
  <si>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</si>
  <si>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</si>
  <si>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</si>
  <si>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</si>
  <si>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</si>
  <si>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</si>
  <si>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</si>
  <si>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</si>
  <si>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</si>
  <si>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</si>
  <si>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</si>
  <si>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</si>
  <si>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</si>
  <si>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</si>
  <si>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</si>
  <si>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</si>
  <si>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</si>
  <si>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</si>
  <si>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</si>
  <si>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</si>
  <si>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</si>
  <si>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</si>
  <si>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</si>
  <si>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</si>
  <si>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</si>
  <si>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</si>
  <si>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</si>
  <si>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</si>
  <si>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</si>
  <si>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</si>
  <si>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</si>
  <si>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</si>
  <si>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</si>
  <si>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</si>
  <si>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</si>
  <si>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</si>
  <si>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</si>
  <si>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</si>
  <si>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</si>
  <si>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</si>
  <si>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</si>
  <si>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</si>
  <si>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</si>
  <si>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</si>
  <si>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</si>
  <si>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</si>
  <si>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</si>
  <si>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</si>
  <si>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</si>
  <si>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</si>
  <si>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</si>
  <si>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</si>
  <si>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</si>
  <si>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</si>
  <si>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</si>
  <si>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</si>
  <si>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</si>
  <si>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</si>
  <si>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</si>
  <si>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</si>
  <si>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</si>
  <si>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</si>
  <si>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</si>
  <si>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</si>
  <si>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</si>
  <si>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</si>
  <si>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</si>
  <si>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</si>
  <si>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</si>
  <si>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</si>
  <si>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</si>
  <si>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</si>
  <si>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</si>
  <si>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</si>
  <si>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</si>
  <si>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</si>
  <si>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</si>
  <si>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</si>
  <si>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</si>
  <si>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</si>
  <si>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</si>
  <si>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</si>
  <si>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</si>
  <si>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</si>
  <si>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</si>
  <si>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</si>
  <si>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</si>
  <si>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</si>
  <si>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</si>
  <si>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</si>
  <si>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</si>
  <si>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</si>
  <si>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</si>
  <si>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</si>
  <si>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</si>
  <si>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</si>
  <si>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</si>
  <si>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</si>
  <si>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</si>
  <si>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</si>
  <si>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</si>
  <si>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</si>
  <si>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</si>
  <si>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</si>
  <si>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</si>
  <si>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</si>
  <si>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</si>
  <si>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</si>
  <si>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</si>
  <si>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</si>
  <si>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</si>
  <si>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</si>
  <si>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</si>
  <si>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</si>
  <si>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</si>
  <si>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</si>
  <si>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</si>
  <si>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</si>
  <si>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</si>
  <si>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</si>
  <si>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</si>
  <si>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</si>
  <si>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</si>
  <si>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</si>
  <si>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</si>
  <si>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</si>
  <si>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</si>
  <si>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</si>
  <si>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</si>
  <si>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</si>
  <si>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</si>
  <si>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</si>
  <si>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</si>
  <si>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</si>
  <si>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</si>
  <si>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</si>
  <si>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</si>
  <si>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</si>
  <si>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</si>
  <si>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</si>
  <si>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</si>
  <si>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</si>
  <si>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</si>
  <si>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</si>
  <si>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</si>
  <si>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</si>
  <si>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</si>
  <si>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</si>
  <si>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</si>
  <si>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</si>
  <si>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</si>
  <si>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</si>
  <si>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</si>
  <si>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</si>
  <si>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</si>
  <si>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</si>
  <si>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</si>
  <si>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</si>
  <si>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</si>
  <si>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</si>
  <si>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</si>
  <si>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</si>
  <si>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</si>
  <si>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</si>
  <si>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</si>
  <si>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</si>
  <si>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</si>
  <si>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</si>
  <si>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</si>
  <si>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</si>
  <si>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</si>
  <si>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</si>
  <si>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</si>
  <si>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</si>
  <si>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</si>
  <si>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</si>
  <si>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</si>
  <si>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</si>
  <si>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</si>
  <si>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</si>
  <si>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</si>
  <si>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</si>
  <si>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</si>
  <si>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</si>
  <si>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</si>
  <si>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</si>
  <si>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</si>
  <si>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</si>
  <si>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</si>
  <si>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</si>
  <si>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</si>
  <si>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</si>
  <si>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</si>
  <si>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</si>
  <si>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</si>
  <si>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</si>
  <si>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</si>
  <si>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</si>
  <si>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</si>
  <si>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</si>
  <si>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</si>
  <si>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</si>
  <si>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</si>
  <si>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</si>
  <si>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</si>
  <si>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</si>
  <si>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</si>
  <si>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</si>
  <si>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</si>
  <si>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</si>
  <si>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</si>
  <si>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</si>
  <si>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</si>
  <si>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</si>
  <si>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</si>
  <si>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</si>
  <si>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</si>
  <si>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</si>
  <si>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</si>
  <si>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</si>
  <si>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</si>
  <si>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</si>
  <si>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</si>
  <si>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</si>
  <si>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</si>
  <si>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</si>
  <si>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</si>
  <si>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</si>
  <si>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</si>
  <si>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</si>
  <si>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</si>
  <si>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</si>
  <si>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</si>
  <si>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</si>
  <si>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</si>
  <si>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</si>
  <si>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</si>
  <si>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</si>
  <si>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</si>
  <si>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</si>
  <si>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</si>
  <si>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</si>
  <si>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</si>
  <si>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</si>
  <si>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</si>
  <si>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</si>
  <si>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</si>
  <si>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</si>
  <si>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</si>
  <si>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</si>
  <si>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</si>
  <si>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</si>
  <si>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</si>
  <si>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</si>
  <si>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</si>
  <si>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</si>
  <si>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</si>
  <si>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</si>
  <si>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</si>
  <si>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</si>
  <si>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</si>
  <si>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</si>
  <si>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</si>
  <si>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</si>
  <si>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</si>
  <si>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</si>
  <si>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</si>
  <si>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</si>
  <si>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</si>
  <si>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</si>
  <si>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</si>
  <si>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</si>
  <si>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</si>
  <si>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</si>
  <si>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</si>
  <si>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</si>
  <si>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</si>
  <si>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</si>
  <si>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</si>
  <si>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</si>
  <si>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</si>
  <si>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</si>
  <si>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</si>
  <si>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</si>
  <si>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</si>
  <si>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</si>
  <si>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</si>
  <si>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</si>
  <si>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</si>
  <si>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</si>
  <si>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</si>
  <si>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</si>
  <si>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</si>
  <si>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</si>
  <si>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</si>
  <si>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</si>
  <si>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</si>
  <si>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</si>
  <si>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</si>
  <si>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</si>
  <si>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</si>
  <si>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</si>
  <si>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</si>
  <si>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</si>
  <si>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</si>
  <si>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</si>
  <si>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</si>
  <si>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</si>
  <si>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</si>
  <si>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</si>
  <si>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</si>
  <si>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</si>
  <si>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</si>
  <si>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</si>
  <si>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</si>
  <si>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</si>
  <si>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</si>
  <si>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</si>
  <si>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</si>
  <si>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</si>
  <si>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</si>
  <si>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</si>
  <si>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</si>
  <si>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</si>
  <si>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</si>
  <si>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</si>
  <si>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</si>
  <si>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</si>
  <si>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</si>
  <si>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</si>
  <si>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</si>
  <si>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</si>
  <si>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</si>
  <si>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</si>
  <si>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</si>
  <si>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</si>
  <si>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</si>
  <si>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</si>
  <si>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</si>
  <si>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</si>
  <si>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</si>
  <si>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</si>
  <si>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</si>
  <si>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</si>
  <si>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</si>
  <si>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</si>
  <si>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</si>
  <si>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</si>
  <si>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</si>
  <si>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</si>
  <si>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</si>
  <si>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</si>
  <si>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</si>
  <si>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</si>
  <si>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</si>
  <si>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</si>
  <si>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</si>
  <si>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</si>
  <si>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</si>
  <si>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</si>
  <si>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</si>
  <si>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</si>
  <si>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</si>
  <si>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</si>
  <si>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</si>
  <si>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</si>
  <si>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</si>
  <si>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</si>
  <si>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</si>
  <si>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</si>
  <si>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</si>
  <si>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</si>
  <si>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</si>
  <si>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</si>
  <si>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</si>
  <si>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</si>
  <si>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</si>
  <si>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</si>
  <si>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</si>
  <si>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</si>
  <si>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</si>
  <si>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</si>
  <si>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</si>
  <si>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</si>
  <si>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</si>
  <si>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</si>
  <si>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</si>
  <si>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</si>
  <si>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</si>
  <si>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</si>
  <si>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</si>
  <si>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</si>
  <si>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</si>
  <si>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</si>
  <si>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</si>
  <si>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</si>
  <si>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</si>
  <si>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</si>
  <si>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</si>
  <si>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</si>
  <si>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</si>
  <si>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</si>
  <si>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</si>
  <si>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</si>
  <si>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</si>
  <si>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</si>
  <si>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</si>
  <si>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</si>
  <si>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</si>
  <si>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</si>
  <si>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</si>
  <si>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</si>
  <si>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</si>
  <si>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</si>
  <si>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</si>
  <si>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</si>
  <si>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</si>
  <si>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</si>
  <si>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</si>
  <si>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</si>
  <si>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</si>
  <si>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</si>
  <si>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</si>
  <si>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</si>
  <si>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</si>
  <si>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</si>
  <si>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</si>
  <si>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</si>
  <si>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</si>
  <si>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</si>
  <si>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</si>
  <si>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</si>
  <si>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</si>
  <si>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</si>
  <si>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</si>
  <si>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</si>
  <si>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</si>
  <si>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</si>
  <si>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</si>
  <si>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</si>
  <si>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</si>
  <si>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</si>
  <si>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</si>
  <si>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</si>
  <si>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</si>
  <si>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</si>
  <si>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</si>
  <si>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</si>
  <si>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</si>
  <si>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</si>
  <si>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</si>
  <si>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</si>
  <si>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</si>
  <si>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</si>
  <si>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</si>
  <si>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</si>
  <si>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</si>
  <si>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</si>
  <si>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</si>
  <si>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</si>
  <si>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</si>
  <si>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</si>
  <si>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</si>
  <si>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</si>
  <si>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</si>
  <si>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</si>
  <si>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</si>
  <si>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</si>
  <si>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</si>
  <si>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</si>
  <si>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</si>
  <si>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</si>
  <si>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</si>
  <si>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</si>
  <si>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</si>
  <si>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</si>
  <si>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</si>
  <si>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</si>
  <si>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</si>
  <si>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</si>
  <si>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</si>
  <si>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</si>
  <si>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</si>
  <si>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</si>
  <si>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</si>
  <si>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</si>
  <si>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</si>
  <si>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</si>
  <si>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</si>
  <si>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</si>
  <si>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</si>
  <si>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</si>
  <si>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</si>
  <si>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</si>
  <si>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</si>
  <si>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</si>
  <si>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</si>
  <si>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</si>
  <si>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</si>
  <si>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</si>
  <si>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</si>
  <si>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</si>
  <si>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</si>
  <si>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</si>
  <si>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</si>
  <si>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</si>
  <si>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</si>
  <si>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</si>
  <si>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</si>
  <si>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</si>
  <si>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</si>
  <si>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</si>
  <si>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</si>
  <si>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</si>
  <si>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</si>
  <si>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</si>
  <si>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</si>
  <si>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</si>
  <si>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</si>
  <si>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</si>
  <si>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</si>
  <si>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</si>
  <si>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</si>
  <si>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</si>
  <si>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</si>
  <si>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</si>
  <si>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</si>
  <si>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</si>
  <si>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</si>
  <si>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</si>
  <si>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</si>
  <si>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</si>
  <si>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</si>
  <si>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</si>
  <si>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</si>
  <si>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</si>
  <si>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</si>
  <si>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</si>
  <si>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</si>
  <si>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</si>
  <si>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</si>
  <si>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</si>
  <si>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</si>
  <si>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</si>
  <si>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</si>
  <si>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</si>
  <si>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</si>
  <si>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</si>
  <si>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</si>
  <si>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</si>
  <si>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</si>
  <si>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</si>
  <si>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</si>
  <si>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</si>
  <si>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</si>
  <si>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</si>
  <si>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</si>
  <si>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</si>
  <si>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</si>
  <si>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</si>
  <si>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</si>
  <si>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</si>
  <si>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</si>
  <si>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</si>
  <si>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</si>
  <si>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</si>
  <si>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</si>
  <si>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</si>
  <si>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</si>
  <si>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</si>
  <si>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</si>
  <si>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</si>
  <si>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</si>
  <si>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</si>
  <si>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</si>
  <si>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</si>
  <si>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</si>
  <si>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</si>
  <si>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</si>
  <si>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</si>
  <si>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</si>
  <si>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</si>
  <si>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</si>
  <si>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</si>
  <si>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</si>
  <si>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</si>
  <si>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</si>
  <si>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</si>
  <si>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</si>
  <si>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</si>
  <si>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</si>
  <si>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</si>
  <si>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</si>
  <si>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</si>
  <si>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</si>
  <si>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</si>
  <si>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</si>
  <si>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</si>
  <si>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</si>
  <si>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</si>
  <si>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</si>
  <si>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</si>
  <si>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</si>
  <si>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</si>
  <si>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</si>
  <si>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</si>
  <si>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</si>
  <si>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</si>
  <si>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</si>
  <si>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</si>
  <si>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</si>
  <si>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</si>
  <si>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</si>
  <si>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</si>
  <si>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</si>
  <si>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</si>
  <si>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</si>
  <si>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</si>
  <si>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</si>
  <si>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</si>
  <si>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</si>
  <si>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</si>
  <si>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</si>
  <si>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</si>
  <si>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</si>
  <si>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</si>
  <si>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</si>
  <si>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</si>
  <si>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</si>
  <si>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</si>
  <si>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</si>
  <si>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</si>
  <si>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</si>
  <si>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</si>
  <si>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</si>
  <si>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</si>
  <si>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</si>
  <si>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</si>
  <si>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</si>
  <si>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</si>
  <si>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</si>
  <si>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</si>
  <si>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</si>
  <si>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</si>
  <si>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</si>
  <si>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</si>
  <si>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</si>
  <si>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</si>
  <si>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</si>
  <si>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</si>
  <si>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</si>
  <si>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</si>
  <si>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</si>
  <si>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</si>
  <si>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</si>
  <si>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</si>
  <si>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</si>
  <si>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</si>
  <si>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</si>
  <si>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</si>
  <si>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</si>
  <si>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</si>
  <si>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</si>
  <si>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</si>
  <si>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</si>
  <si>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</si>
  <si>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</si>
  <si>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</si>
  <si>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</si>
  <si>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</si>
  <si>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</si>
  <si>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</si>
  <si>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</si>
  <si>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</si>
  <si>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</si>
  <si>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</si>
  <si>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</si>
  <si>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</si>
  <si>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</si>
  <si>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</si>
  <si>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</si>
  <si>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</si>
  <si>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</si>
  <si>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</si>
  <si>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</si>
  <si>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</si>
  <si>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</si>
  <si>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</si>
  <si>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</si>
  <si>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</si>
  <si>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</si>
  <si>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</si>
  <si>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</si>
  <si>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</si>
  <si>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</si>
  <si>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</si>
  <si>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</si>
  <si>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</si>
  <si>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</si>
  <si>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</si>
  <si>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</si>
  <si>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</si>
  <si>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</si>
  <si>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</si>
  <si>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</si>
  <si>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</si>
  <si>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</si>
  <si>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</si>
  <si>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</si>
  <si>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</si>
  <si>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</si>
  <si>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</si>
  <si>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</si>
  <si>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</si>
  <si>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</si>
  <si>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</si>
  <si>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</si>
  <si>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</si>
  <si>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</si>
  <si>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</si>
  <si>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</si>
  <si>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</si>
  <si>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</si>
  <si>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</si>
  <si>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</si>
  <si>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</si>
  <si>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</si>
  <si>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</si>
  <si>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</si>
  <si>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</si>
  <si>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</si>
  <si>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</si>
  <si>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</si>
  <si>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</si>
  <si>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</si>
  <si>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</si>
  <si>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</si>
  <si>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</si>
  <si>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</si>
  <si>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</si>
  <si>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</si>
  <si>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</si>
  <si>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</si>
  <si>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</si>
  <si>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</si>
  <si>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</si>
  <si>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</si>
  <si>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</si>
  <si>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</si>
  <si>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</si>
  <si>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</si>
  <si>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</si>
  <si>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</si>
  <si>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</si>
  <si>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</si>
  <si>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</si>
  <si>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</si>
  <si>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</si>
  <si>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</si>
  <si>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</si>
  <si>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</si>
  <si>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</si>
  <si>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</si>
  <si>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</si>
  <si>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</si>
  <si>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</si>
  <si>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</si>
  <si>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</si>
  <si>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</si>
  <si>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</si>
  <si>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</si>
  <si>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</si>
  <si>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</si>
  <si>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</si>
  <si>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</si>
  <si>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</si>
  <si>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</si>
  <si>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</si>
  <si>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</si>
  <si>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</si>
  <si>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</si>
  <si>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</si>
  <si>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</si>
  <si>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</si>
  <si>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</si>
  <si>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</si>
  <si>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</si>
  <si>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</si>
  <si>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</si>
  <si>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</si>
  <si>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</si>
  <si>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</si>
  <si>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</si>
  <si>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</si>
  <si>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</si>
  <si>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</si>
  <si>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</si>
  <si>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</si>
  <si>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</si>
  <si>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</si>
  <si>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</si>
  <si>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</si>
  <si>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</si>
  <si>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</si>
  <si>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</si>
  <si>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</si>
  <si>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</si>
  <si>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</si>
  <si>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</si>
  <si>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</si>
  <si>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</si>
  <si>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</si>
  <si>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</si>
  <si>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</si>
  <si>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</si>
  <si>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</si>
  <si>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</si>
  <si>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</si>
  <si>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</si>
  <si>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</si>
  <si>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</si>
  <si>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</si>
  <si>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</si>
  <si>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</si>
  <si>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</si>
  <si>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</si>
  <si>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</si>
  <si>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</si>
  <si>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</si>
  <si>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</si>
  <si>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</si>
  <si>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</si>
  <si>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</si>
  <si>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</si>
  <si>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</si>
  <si>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</si>
  <si>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</si>
  <si>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</si>
  <si>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</si>
  <si>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</si>
  <si>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</si>
  <si>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</si>
  <si>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</si>
  <si>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</si>
  <si>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</si>
  <si>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</si>
  <si>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</si>
  <si>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</si>
  <si>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</si>
  <si>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</si>
  <si>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</si>
  <si>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</si>
  <si>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</si>
  <si>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</si>
  <si>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</si>
  <si>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</si>
  <si>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</si>
  <si>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</si>
  <si>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</si>
  <si>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</si>
  <si>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</si>
  <si>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</si>
  <si>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</si>
  <si>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</si>
  <si>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</si>
  <si>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</si>
  <si>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</si>
  <si>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</si>
  <si>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</si>
  <si>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</si>
  <si>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</si>
  <si>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</si>
  <si>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</si>
  <si>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</si>
  <si>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</si>
  <si>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</si>
  <si>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</si>
  <si>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</si>
  <si>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</si>
  <si>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</si>
  <si>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</si>
  <si>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</si>
  <si>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</si>
  <si>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</si>
  <si>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</si>
  <si>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</si>
  <si>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</si>
  <si>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</si>
  <si>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</si>
  <si>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</si>
  <si>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</si>
  <si>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</si>
  <si>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</si>
  <si>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</si>
  <si>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</si>
  <si>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</si>
  <si>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</si>
  <si>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</si>
  <si>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</si>
  <si>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</si>
  <si>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</si>
  <si>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</si>
  <si>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</si>
  <si>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</si>
  <si>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</si>
  <si>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</si>
  <si>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</si>
  <si>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</si>
  <si>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</si>
  <si>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</si>
  <si>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</si>
  <si>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</si>
  <si>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</si>
  <si>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</si>
  <si>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</si>
  <si>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</si>
  <si>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</si>
  <si>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</si>
  <si>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</si>
  <si>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</si>
  <si>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</si>
  <si>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</si>
  <si>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</si>
  <si>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</si>
  <si>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</si>
  <si>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</si>
  <si>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</si>
  <si>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</si>
  <si>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</si>
  <si>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</si>
  <si>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</si>
  <si>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</si>
  <si>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</si>
  <si>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</si>
  <si>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</si>
  <si>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</si>
  <si>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</si>
  <si>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</si>
  <si>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</si>
  <si>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</si>
  <si>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</si>
  <si>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</si>
  <si>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</si>
  <si>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</si>
  <si>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</si>
  <si>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</si>
  <si>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</si>
  <si>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</si>
  <si>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</si>
  <si>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</si>
  <si>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</si>
  <si>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</si>
  <si>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</si>
  <si>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</si>
  <si>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</si>
  <si>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</si>
  <si>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</si>
  <si>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</si>
  <si>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</si>
  <si>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</si>
  <si>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</si>
  <si>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</si>
  <si>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</si>
  <si>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</si>
  <si>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</si>
  <si>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</si>
  <si>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</si>
  <si>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</si>
  <si>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</si>
  <si>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</si>
  <si>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</si>
  <si>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</si>
  <si>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</si>
  <si>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</si>
  <si>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</si>
  <si>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</si>
  <si>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</si>
  <si>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</si>
  <si>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</si>
  <si>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</si>
  <si>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</si>
  <si>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</si>
  <si>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</si>
  <si>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</si>
  <si>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</si>
  <si>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</si>
  <si>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</si>
  <si>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</si>
  <si>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</si>
  <si>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</si>
  <si>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</si>
  <si>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</si>
  <si>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</si>
  <si>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</si>
  <si>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</si>
  <si>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</si>
  <si>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</si>
  <si>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</si>
  <si>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</si>
  <si>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</si>
  <si>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</si>
  <si>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</si>
  <si>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</si>
  <si>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</si>
  <si>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</si>
  <si>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</si>
  <si>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</si>
  <si>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</si>
  <si>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</si>
  <si>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</si>
  <si>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</si>
  <si>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</si>
  <si>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</si>
  <si>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</si>
  <si>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</si>
  <si>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</si>
  <si>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</si>
  <si>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</si>
  <si>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</si>
  <si>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</si>
  <si>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</si>
  <si>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</si>
  <si>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</si>
  <si>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</si>
  <si>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</si>
  <si>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</si>
  <si>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</si>
  <si>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</si>
  <si>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</si>
  <si>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</si>
  <si>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</si>
  <si>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</si>
  <si>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</si>
  <si>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</si>
  <si>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</si>
  <si>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</si>
  <si>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</si>
  <si>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</si>
  <si>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</si>
  <si>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</si>
  <si>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</si>
  <si>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</si>
  <si>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</si>
  <si>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</si>
  <si>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</si>
  <si>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</si>
  <si>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</si>
  <si>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</si>
  <si>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</si>
  <si>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</si>
  <si>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</si>
  <si>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</si>
  <si>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</si>
  <si>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</si>
  <si>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</si>
  <si>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</si>
  <si>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</si>
  <si>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</si>
  <si>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</si>
  <si>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</si>
  <si>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</si>
  <si>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</si>
  <si>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</si>
  <si>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</si>
  <si>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</si>
  <si>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</si>
  <si>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</si>
  <si>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</si>
  <si>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</si>
  <si>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</si>
  <si>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</si>
  <si>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</si>
  <si>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</si>
  <si>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</si>
  <si>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</si>
  <si>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</si>
  <si>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</si>
  <si>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</si>
  <si>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</si>
  <si>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</si>
  <si>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</si>
  <si>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</si>
  <si>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</si>
  <si>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</si>
  <si>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</si>
  <si>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</si>
  <si>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</si>
  <si>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</si>
  <si>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</si>
  <si>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</si>
  <si>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</si>
  <si>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</si>
  <si>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</si>
  <si>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</si>
  <si>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</si>
  <si>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</si>
  <si>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</si>
  <si>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</si>
  <si>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</si>
  <si>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</si>
  <si>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</si>
  <si>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</si>
  <si>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</si>
  <si>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</si>
  <si>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</si>
  <si>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</si>
  <si>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</si>
  <si>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</si>
  <si>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</si>
  <si>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</si>
  <si>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</si>
  <si>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</si>
  <si>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</si>
  <si>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</si>
  <si>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</si>
  <si>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</si>
  <si>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</si>
  <si>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</si>
  <si>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</si>
  <si>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</si>
  <si>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</si>
  <si>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</si>
  <si>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</si>
  <si>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</si>
  <si>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</si>
  <si>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</si>
  <si>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</si>
  <si>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</si>
  <si>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</si>
  <si>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</si>
  <si>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</si>
  <si>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</si>
  <si>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</si>
  <si>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</si>
  <si>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</si>
  <si>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</si>
  <si>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</si>
  <si>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</si>
  <si>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</si>
  <si>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</si>
  <si>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</si>
  <si>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</si>
  <si>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</si>
  <si>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</si>
  <si>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</si>
  <si>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</si>
  <si>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</si>
  <si>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</si>
  <si>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</si>
  <si>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</si>
  <si>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</si>
  <si>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</si>
  <si>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</si>
  <si>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</si>
  <si>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</si>
  <si>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</si>
  <si>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</si>
  <si>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</si>
  <si>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</si>
  <si>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</si>
  <si>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</si>
  <si>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</si>
  <si>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</si>
  <si>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</si>
  <si>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</si>
  <si>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</si>
  <si>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</si>
  <si>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</si>
  <si>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</si>
  <si>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</si>
  <si>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</si>
  <si>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</si>
  <si>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</si>
  <si>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</si>
  <si>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</si>
  <si>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</si>
  <si>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</si>
  <si>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</si>
  <si>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</si>
  <si>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</si>
  <si>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</si>
  <si>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</si>
  <si>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</si>
  <si>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</si>
  <si>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</si>
  <si>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</si>
  <si>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</si>
  <si>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</si>
  <si>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</si>
  <si>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</si>
  <si>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</si>
  <si>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</si>
  <si>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</si>
  <si>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</si>
  <si>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</si>
  <si>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</si>
  <si>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</si>
  <si>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</si>
  <si>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</si>
  <si>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</si>
  <si>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</si>
  <si>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</si>
  <si>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</si>
  <si>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</si>
  <si>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</si>
  <si>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</si>
  <si>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</si>
  <si>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</si>
  <si>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</si>
  <si>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</si>
  <si>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</si>
  <si>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</si>
  <si>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</si>
  <si>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</si>
  <si>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</si>
  <si>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</si>
  <si>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</si>
  <si>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</si>
  <si>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</si>
  <si>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</si>
  <si>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</si>
  <si>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</si>
  <si>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</si>
  <si>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</si>
  <si>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</si>
  <si>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</si>
  <si>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</si>
  <si>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</si>
  <si>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</si>
  <si>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</si>
  <si>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</si>
  <si>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</si>
  <si>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</si>
  <si>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</si>
  <si>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</si>
  <si>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</si>
  <si>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</si>
  <si>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</si>
  <si>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</si>
  <si>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</si>
  <si>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</si>
  <si>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</si>
  <si>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</si>
  <si>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</si>
  <si>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</si>
  <si>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</si>
  <si>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</si>
  <si>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</si>
  <si>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</si>
  <si>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</si>
  <si>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</si>
  <si>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</si>
  <si>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</si>
  <si>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</si>
  <si>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</si>
  <si>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</si>
  <si>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</si>
  <si>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</si>
  <si>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</si>
  <si>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</si>
  <si>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</si>
  <si>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</si>
  <si>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</si>
  <si>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</si>
  <si>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</si>
  <si>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</si>
  <si>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</si>
  <si>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</si>
  <si>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</si>
  <si>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</si>
  <si>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</si>
  <si>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</si>
  <si>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</si>
  <si>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</si>
  <si>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</si>
  <si>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</si>
  <si>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</si>
  <si>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</si>
  <si>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</si>
  <si>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</si>
  <si>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</si>
  <si>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</si>
  <si>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</si>
  <si>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</si>
  <si>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</si>
  <si>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</si>
  <si>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</si>
  <si>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</si>
  <si>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</si>
  <si>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</si>
  <si>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</si>
  <si>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</si>
  <si>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</si>
  <si>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</si>
  <si>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</si>
  <si>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</si>
  <si>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</si>
  <si>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</si>
  <si>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</si>
  <si>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</si>
  <si>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</si>
  <si>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</si>
  <si>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</si>
  <si>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</si>
  <si>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</si>
  <si>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</si>
  <si>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</si>
  <si>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</si>
  <si>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</si>
  <si>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</si>
  <si>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</si>
  <si>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</si>
  <si>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</si>
  <si>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</si>
  <si>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</si>
  <si>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</si>
  <si>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</si>
  <si>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</si>
  <si>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</si>
  <si>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</si>
  <si>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</si>
  <si>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</si>
  <si>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</si>
  <si>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</si>
  <si>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</si>
  <si>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</si>
  <si>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</si>
  <si>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</si>
  <si>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</si>
  <si>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</si>
  <si>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</si>
  <si>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</si>
  <si>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</si>
  <si>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</si>
  <si>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</si>
  <si>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</si>
  <si>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</si>
  <si>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</si>
  <si>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</si>
  <si>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</si>
  <si>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</si>
  <si>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</si>
  <si>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</si>
  <si>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</si>
  <si>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</si>
  <si>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</si>
  <si>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</si>
  <si>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</si>
  <si>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</si>
  <si>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</si>
  <si>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</si>
  <si>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</si>
  <si>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</si>
  <si>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</si>
  <si>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</si>
  <si>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</si>
  <si>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</si>
  <si>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</si>
  <si>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</si>
  <si>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</si>
  <si>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</si>
  <si>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</si>
  <si>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</si>
  <si>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</si>
  <si>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</si>
  <si>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</si>
  <si>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</si>
  <si>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</si>
  <si>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</si>
  <si>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</si>
  <si>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</si>
  <si>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</si>
  <si>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</si>
  <si>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</si>
  <si>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</si>
  <si>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</si>
  <si>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</si>
  <si>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</si>
  <si>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</si>
  <si>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</si>
  <si>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</si>
  <si>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</si>
  <si>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</si>
  <si>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</si>
  <si>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</si>
  <si>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</si>
  <si>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</si>
  <si>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</si>
  <si>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</si>
  <si>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</si>
  <si>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</si>
  <si>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</si>
  <si>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</si>
  <si>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</si>
  <si>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</si>
  <si>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</si>
  <si>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</si>
  <si>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</si>
  <si>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</si>
  <si>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</si>
  <si>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</si>
  <si>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</si>
  <si>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</si>
  <si>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</si>
  <si>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</si>
  <si>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</si>
  <si>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</si>
  <si>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</si>
  <si>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</si>
  <si>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</si>
  <si>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</si>
  <si>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</si>
  <si>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</si>
  <si>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</si>
  <si>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</si>
  <si>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</si>
  <si>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</si>
  <si>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</si>
  <si>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</si>
  <si>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</si>
  <si>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</si>
  <si>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</si>
  <si>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</si>
  <si>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</si>
  <si>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</si>
  <si>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</si>
  <si>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</si>
  <si>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</si>
  <si>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</si>
  <si>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</si>
  <si>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</si>
  <si>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</si>
  <si>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</si>
  <si>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</si>
  <si>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</si>
  <si>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</si>
  <si>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</si>
  <si>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</si>
  <si>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</si>
  <si>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</si>
  <si>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</si>
  <si>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</si>
  <si>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</si>
  <si>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</si>
  <si>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</si>
  <si>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</si>
  <si>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</si>
  <si>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</si>
  <si>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</si>
  <si>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</si>
  <si>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</si>
  <si>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</si>
  <si>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</si>
  <si>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</si>
  <si>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</si>
  <si>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</si>
  <si>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</si>
  <si>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</si>
  <si>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</si>
  <si>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</si>
  <si>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</si>
  <si>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</si>
  <si>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</si>
  <si>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</si>
  <si>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</si>
  <si>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</si>
  <si>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</si>
  <si>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</si>
  <si>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</si>
  <si>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</si>
  <si>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</si>
  <si>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</si>
  <si>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</si>
  <si>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</si>
  <si>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</si>
  <si>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</si>
  <si>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</si>
  <si>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</si>
  <si>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</si>
  <si>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</si>
  <si>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</si>
  <si>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</si>
  <si>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</si>
  <si>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</si>
  <si>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</si>
  <si>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</si>
  <si>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</si>
  <si>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</si>
  <si>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</si>
  <si>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</si>
  <si>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</si>
  <si>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</si>
  <si>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</si>
  <si>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</si>
  <si>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</si>
  <si>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</si>
  <si>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</si>
  <si>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</si>
  <si>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</si>
  <si>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</si>
  <si>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</si>
  <si>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</si>
  <si>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</si>
  <si>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</si>
  <si>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</si>
  <si>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</si>
  <si>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</si>
  <si>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</si>
  <si>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</si>
  <si>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</si>
  <si>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</si>
  <si>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</si>
  <si>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</si>
  <si>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</si>
  <si>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</si>
  <si>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</si>
  <si>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</si>
  <si>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</si>
  <si>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</si>
  <si>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</si>
  <si>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</si>
  <si>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</si>
  <si>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</si>
  <si>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</si>
  <si>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</si>
  <si>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</si>
  <si>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</si>
  <si>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</si>
  <si>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</si>
  <si>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</si>
  <si>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</si>
  <si>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</si>
  <si>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</si>
  <si>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</si>
  <si>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</si>
  <si>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</si>
  <si>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</si>
  <si>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</si>
  <si>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</si>
  <si>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</si>
  <si>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</si>
  <si>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</si>
  <si>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</si>
  <si>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</si>
  <si>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</si>
  <si>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</si>
  <si>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</si>
  <si>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</si>
  <si>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</si>
  <si>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</si>
  <si>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</si>
  <si>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</si>
  <si>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</si>
  <si>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</si>
  <si>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</si>
  <si>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</si>
  <si>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</si>
  <si>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</si>
  <si>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</si>
  <si>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</si>
  <si>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</si>
  <si>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</si>
  <si>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</si>
  <si>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</si>
  <si>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</si>
  <si>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</si>
  <si>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</si>
  <si>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</si>
  <si>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</si>
  <si>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</si>
  <si>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</si>
  <si>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</si>
  <si>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</si>
  <si>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</si>
  <si>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</si>
  <si>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</si>
  <si>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</si>
  <si>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</si>
  <si>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</si>
  <si>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</si>
  <si>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</si>
  <si>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</si>
  <si>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</si>
  <si>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</si>
  <si>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</si>
  <si>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</si>
  <si>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</si>
  <si>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</si>
  <si>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</si>
  <si>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</si>
  <si>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</si>
  <si>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</si>
  <si>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</si>
  <si>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</si>
  <si>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</si>
  <si>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</si>
  <si>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</si>
  <si>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</si>
  <si>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</si>
  <si>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</si>
  <si>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</si>
  <si>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</si>
  <si>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</si>
  <si>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</si>
  <si>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</si>
  <si>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</si>
  <si>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</si>
  <si>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</si>
  <si>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</si>
  <si>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</si>
  <si>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</si>
  <si>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</si>
  <si>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</si>
  <si>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</si>
  <si>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</si>
  <si>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</si>
  <si>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</si>
  <si>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</si>
  <si>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</si>
  <si>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</si>
  <si>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</si>
  <si>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</si>
  <si>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</si>
  <si>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</si>
  <si>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</si>
  <si>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</si>
  <si>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</si>
  <si>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</si>
  <si>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</si>
  <si>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</si>
  <si>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</si>
  <si>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</si>
  <si>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</si>
  <si>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</si>
  <si>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</si>
  <si>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</si>
  <si>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</si>
  <si>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</si>
  <si>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</si>
  <si>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</si>
  <si>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</si>
  <si>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</si>
  <si>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</si>
  <si>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</si>
  <si>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</si>
  <si>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</si>
  <si>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</si>
  <si>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</si>
  <si>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</si>
  <si>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</si>
  <si>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</si>
  <si>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</si>
  <si>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</si>
  <si>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</si>
  <si>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</si>
  <si>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</si>
  <si>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</si>
  <si>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</si>
  <si>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</si>
  <si>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</si>
  <si>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</si>
  <si>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</si>
  <si>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</si>
  <si>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</si>
  <si>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</si>
  <si>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</si>
  <si>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</si>
  <si>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</si>
  <si>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</si>
  <si>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</si>
  <si>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</si>
  <si>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</si>
  <si>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</si>
  <si>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</si>
  <si>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</si>
  <si>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</si>
  <si>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</si>
  <si>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</si>
  <si>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</si>
  <si>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</si>
  <si>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</si>
  <si>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</si>
  <si>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</si>
  <si>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</si>
  <si>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</si>
  <si>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</si>
  <si>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</si>
  <si>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</si>
  <si>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</si>
  <si>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</si>
  <si>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</si>
  <si>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</si>
  <si>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</si>
  <si>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</si>
  <si>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</si>
  <si>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</si>
  <si>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</si>
  <si>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</si>
  <si>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</si>
  <si>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</si>
  <si>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</si>
  <si>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</si>
  <si>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</si>
  <si>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</si>
  <si>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</si>
  <si>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</si>
  <si>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</si>
  <si>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</si>
  <si>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</si>
  <si>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</si>
  <si>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</si>
  <si>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</si>
  <si>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</si>
  <si>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</si>
  <si>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</si>
  <si>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</si>
  <si>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</si>
  <si>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</si>
  <si>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</si>
  <si>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</si>
  <si>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</si>
  <si>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</si>
  <si>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</si>
  <si>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</si>
  <si>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</si>
  <si>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</si>
  <si>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</si>
  <si>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</si>
  <si>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</si>
  <si>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</si>
  <si>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</si>
  <si>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</si>
  <si>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</si>
  <si>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</si>
  <si>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</si>
  <si>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</si>
  <si>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</si>
  <si>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</si>
  <si>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</si>
  <si>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</si>
  <si>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</si>
  <si>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</si>
  <si>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</si>
  <si>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</si>
  <si>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</si>
  <si>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</si>
  <si>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</si>
  <si>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</si>
  <si>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</si>
  <si>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</si>
  <si>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</si>
  <si>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</si>
  <si>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</si>
  <si>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</si>
  <si>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</si>
  <si>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</si>
  <si>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</si>
  <si>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</si>
  <si>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</si>
  <si>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</si>
  <si>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</si>
  <si>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</si>
  <si>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</si>
  <si>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</si>
  <si>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</si>
  <si>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</si>
  <si>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</si>
  <si>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</si>
  <si>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</si>
  <si>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</si>
  <si>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</si>
  <si>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</si>
  <si>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</si>
  <si>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</si>
  <si>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</si>
  <si>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</si>
  <si>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</si>
  <si>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</si>
  <si>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</si>
  <si>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</si>
  <si>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</si>
  <si>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</si>
  <si>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</si>
  <si>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</si>
  <si>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</si>
  <si>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</si>
  <si>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</si>
  <si>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</si>
  <si>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</si>
  <si>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</si>
  <si>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</si>
  <si>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</si>
  <si>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</si>
  <si>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</si>
  <si>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</si>
  <si>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</si>
  <si>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</si>
  <si>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</si>
  <si>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</si>
  <si>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</si>
  <si>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</si>
  <si>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</si>
  <si>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</si>
  <si>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</si>
  <si>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</si>
  <si>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</si>
  <si>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</si>
  <si>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</si>
  <si>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</si>
  <si>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</si>
  <si>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</si>
  <si>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</si>
  <si>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</si>
  <si>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</si>
  <si>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</si>
  <si>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</si>
  <si>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</si>
  <si>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</si>
  <si>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</si>
  <si>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</si>
  <si>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</si>
  <si>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</si>
  <si>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</si>
  <si>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</si>
  <si>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</si>
  <si>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</si>
  <si>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</si>
  <si>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</si>
  <si>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</si>
  <si>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</si>
  <si>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</si>
  <si>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</si>
  <si>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</si>
  <si>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</si>
  <si>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</si>
  <si>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</si>
  <si>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</si>
  <si>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</si>
  <si>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</si>
  <si>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</si>
  <si>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</si>
  <si>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</si>
  <si>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</si>
  <si>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</si>
  <si>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</si>
  <si>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</si>
  <si>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</si>
  <si>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</si>
  <si>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</si>
  <si>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</si>
  <si>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</si>
  <si>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</si>
  <si>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</si>
  <si>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</si>
  <si>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</si>
  <si>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</si>
  <si>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</si>
  <si>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</si>
  <si>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</si>
  <si>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</si>
  <si>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</si>
  <si>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</si>
  <si>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</si>
  <si>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</si>
  <si>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</si>
  <si>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</si>
  <si>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</si>
  <si>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</si>
  <si>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</si>
  <si>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</si>
  <si>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</si>
  <si>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</si>
  <si>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</si>
  <si>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</si>
  <si>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</si>
  <si>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</si>
  <si>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</si>
  <si>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</si>
  <si>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</si>
  <si>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</si>
  <si>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</si>
  <si>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</si>
  <si>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</si>
  <si>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</si>
  <si>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</si>
  <si>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</si>
  <si>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</si>
  <si>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</si>
  <si>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</si>
  <si>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</si>
  <si>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</si>
  <si>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</si>
  <si>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</si>
  <si>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</si>
  <si>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</si>
  <si>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</si>
  <si>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</si>
  <si>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</si>
  <si>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</si>
  <si>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</si>
  <si>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</si>
  <si>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</si>
  <si>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</si>
  <si>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</si>
  <si>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</si>
  <si>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</si>
  <si>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</si>
  <si>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</si>
  <si>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</si>
  <si>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</si>
  <si>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</si>
  <si>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</si>
  <si>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</si>
  <si>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</si>
  <si>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</si>
  <si>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</si>
  <si>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</si>
  <si>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</si>
  <si>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</si>
  <si>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</si>
  <si>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</si>
  <si>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</si>
  <si>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</si>
  <si>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</si>
  <si>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</si>
  <si>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</si>
  <si>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</si>
  <si>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</si>
  <si>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</si>
  <si>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</si>
  <si>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</si>
  <si>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</si>
  <si>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</si>
  <si>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</si>
  <si>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</si>
  <si>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</si>
  <si>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</si>
  <si>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</si>
  <si>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</si>
  <si>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</si>
  <si>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</si>
  <si>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</si>
  <si>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</si>
  <si>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</si>
  <si>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</si>
  <si>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</si>
  <si>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</si>
  <si>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</si>
  <si>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</si>
  <si>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</si>
  <si>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</si>
  <si>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</si>
  <si>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</si>
  <si>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</si>
  <si>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</si>
  <si>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</si>
  <si>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</si>
  <si>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</si>
  <si>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</si>
  <si>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</si>
  <si>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</si>
  <si>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</si>
  <si>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</si>
  <si>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</si>
  <si>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</si>
  <si>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</si>
  <si>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</si>
  <si>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</si>
  <si>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</si>
  <si>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</si>
  <si>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</si>
  <si>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</si>
  <si>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</si>
  <si>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</si>
  <si>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</si>
  <si>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</si>
  <si>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</si>
  <si>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</si>
  <si>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</si>
  <si>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</si>
  <si>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</si>
  <si>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</si>
  <si>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</si>
  <si>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</si>
  <si>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</si>
  <si>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</si>
  <si>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</si>
  <si>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</si>
  <si>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</si>
  <si>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</si>
  <si>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</si>
  <si>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</si>
  <si>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</si>
  <si>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</si>
  <si>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</si>
  <si>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</si>
  <si>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</si>
  <si>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</si>
  <si>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</si>
  <si>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</si>
  <si>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</si>
  <si>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</si>
  <si>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</si>
  <si>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</si>
  <si>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</si>
  <si>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</si>
  <si>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</si>
  <si>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</si>
  <si>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</si>
  <si>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</si>
  <si>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</si>
  <si>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</si>
  <si>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</si>
  <si>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</si>
  <si>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</si>
  <si>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</si>
  <si>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</si>
  <si>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</si>
  <si>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</si>
  <si>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</si>
  <si>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</si>
  <si>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</si>
  <si>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</si>
  <si>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</si>
  <si>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</si>
  <si>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</si>
  <si>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</si>
  <si>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</si>
  <si>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</si>
  <si>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</si>
  <si>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</si>
  <si>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</si>
  <si>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</si>
  <si>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</si>
  <si>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</si>
  <si>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</si>
  <si>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</si>
  <si>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</si>
  <si>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</si>
  <si>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</si>
  <si>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</si>
  <si>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</si>
  <si>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</si>
  <si>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</si>
  <si>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</si>
  <si>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</si>
  <si>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</si>
  <si>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</si>
  <si>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</si>
  <si>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</si>
  <si>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</si>
  <si>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</si>
  <si>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</si>
  <si>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</si>
  <si>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</si>
  <si>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</si>
  <si>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</si>
  <si>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</si>
  <si>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</si>
  <si>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</si>
  <si>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</si>
  <si>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</si>
  <si>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</si>
  <si>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</si>
  <si>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</si>
  <si>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</si>
  <si>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</si>
  <si>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</si>
  <si>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</si>
  <si>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</si>
  <si>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</si>
  <si>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</si>
  <si>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</si>
  <si>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</si>
  <si>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</si>
  <si>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</si>
  <si>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</si>
  <si>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</si>
  <si>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</si>
  <si>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</si>
  <si>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</si>
  <si>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</si>
  <si>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</si>
  <si>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</si>
  <si>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</si>
  <si>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</si>
  <si>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</si>
  <si>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</si>
  <si>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</si>
  <si>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</si>
  <si>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</si>
  <si>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</si>
  <si>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</si>
  <si>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</si>
  <si>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</si>
  <si>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</si>
  <si>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</si>
  <si>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</si>
  <si>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</si>
  <si>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</si>
  <si>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</si>
  <si>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</si>
  <si>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</si>
  <si>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</si>
  <si>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</si>
  <si>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</si>
  <si>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</si>
  <si>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</si>
  <si>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</si>
  <si>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</si>
  <si>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</si>
  <si>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</si>
  <si>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</si>
  <si>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</si>
  <si>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</si>
  <si>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</si>
  <si>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</si>
  <si>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</si>
  <si>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</si>
  <si>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</si>
  <si>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</si>
  <si>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</si>
  <si>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</si>
  <si>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</si>
  <si>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</si>
  <si>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</si>
  <si>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</si>
  <si>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</si>
  <si>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</si>
  <si>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</si>
  <si>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</si>
  <si>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</si>
  <si>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</si>
  <si>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</si>
  <si>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</si>
  <si>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</si>
  <si>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</si>
  <si>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</si>
  <si>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</si>
  <si>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</si>
  <si>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</si>
  <si>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</si>
  <si>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</si>
  <si>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</si>
  <si>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</si>
  <si>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</si>
  <si>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</si>
  <si>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</si>
  <si>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</si>
  <si>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</si>
  <si>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</si>
  <si>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</si>
  <si>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</si>
  <si>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</si>
  <si>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</si>
  <si>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</si>
  <si>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</si>
  <si>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</si>
  <si>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</si>
  <si>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</si>
  <si>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</si>
  <si>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</si>
  <si>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</si>
  <si>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</si>
  <si>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</si>
  <si>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</si>
  <si>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</si>
  <si>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</si>
  <si>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</si>
  <si>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</si>
  <si>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</si>
  <si>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</si>
  <si>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</si>
  <si>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</si>
  <si>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</si>
  <si>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</si>
  <si>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</si>
  <si>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</si>
  <si>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</si>
  <si>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</si>
  <si>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</si>
  <si>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</si>
  <si>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</si>
  <si>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</si>
  <si>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</si>
  <si>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</si>
  <si>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</si>
  <si>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</si>
  <si>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</si>
  <si>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</si>
  <si>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</si>
  <si>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</si>
  <si>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</si>
  <si>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</si>
  <si>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</si>
  <si>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</si>
  <si>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</si>
  <si>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</si>
  <si>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</si>
  <si>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</si>
  <si>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</si>
  <si>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</si>
  <si>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</si>
  <si>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</si>
  <si>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</si>
  <si>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</si>
  <si>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</si>
  <si>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</si>
  <si>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</si>
  <si>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</si>
  <si>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</si>
  <si>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</si>
  <si>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</si>
  <si>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</si>
  <si>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</si>
  <si>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</si>
  <si>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</si>
  <si>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</si>
  <si>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</si>
  <si>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</si>
  <si>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</si>
  <si>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</si>
  <si>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</si>
  <si>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</si>
  <si>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</si>
  <si>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</si>
  <si>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</si>
  <si>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</si>
  <si>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</si>
  <si>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</si>
  <si>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</si>
  <si>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</si>
  <si>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</si>
  <si>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</si>
  <si>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</si>
  <si>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</si>
  <si>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</si>
  <si>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</si>
  <si>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</si>
  <si>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</si>
  <si>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</si>
  <si>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</si>
  <si>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</si>
  <si>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</si>
  <si>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</si>
  <si>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</si>
  <si>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</si>
  <si>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</si>
  <si>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</si>
  <si>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</si>
  <si>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</si>
  <si>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</si>
  <si>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</si>
  <si>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</si>
  <si>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</si>
  <si>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</si>
  <si>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</si>
  <si>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</si>
  <si>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</si>
  <si>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</si>
  <si>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</si>
  <si>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</si>
  <si>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</si>
  <si>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</si>
  <si>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</si>
  <si>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</si>
  <si>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</si>
  <si>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</si>
  <si>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</si>
  <si>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</si>
  <si>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</si>
  <si>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</si>
  <si>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</si>
  <si>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</si>
  <si>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</si>
  <si>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</si>
  <si>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</si>
  <si>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</si>
  <si>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</si>
  <si>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</si>
  <si>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</si>
  <si>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</si>
  <si>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</si>
  <si>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</si>
  <si>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</si>
  <si>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</si>
  <si>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</si>
  <si>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</si>
  <si>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</si>
  <si>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</si>
  <si>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</si>
  <si>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</si>
  <si>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</si>
  <si>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</si>
  <si>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</si>
  <si>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</si>
  <si>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</si>
  <si>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</si>
  <si>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</si>
  <si>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</si>
  <si>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</si>
  <si>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</si>
  <si>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</si>
  <si>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</si>
  <si>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</si>
  <si>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</si>
  <si>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</si>
  <si>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</si>
  <si>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</si>
  <si>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</si>
  <si>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</si>
  <si>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</si>
  <si>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</si>
  <si>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</si>
  <si>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</si>
  <si>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</si>
  <si>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</si>
  <si>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</si>
  <si>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</si>
  <si>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</si>
  <si>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</si>
  <si>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</si>
  <si>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</si>
  <si>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</si>
  <si>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</si>
  <si>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</si>
  <si>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</si>
  <si>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</si>
  <si>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</si>
  <si>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</si>
  <si>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</si>
  <si>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</si>
  <si>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</si>
  <si>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</si>
  <si>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</si>
  <si>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</si>
  <si>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</si>
  <si>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</si>
  <si>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</si>
  <si>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</si>
  <si>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</si>
  <si>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</si>
  <si>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</si>
  <si>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</si>
  <si>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</si>
  <si>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</si>
  <si>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</si>
  <si>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</si>
  <si>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</si>
  <si>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</si>
  <si>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</si>
  <si>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</si>
  <si>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</si>
  <si>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</si>
  <si>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</si>
  <si>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</si>
  <si>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</si>
  <si>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</si>
  <si>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</si>
  <si>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</si>
  <si>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</si>
  <si>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</si>
  <si>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</si>
  <si>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</si>
  <si>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</si>
  <si>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</si>
  <si>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</si>
  <si>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</si>
  <si>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</si>
  <si>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</si>
  <si>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</si>
  <si>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</si>
  <si>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</si>
  <si>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</si>
  <si>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</si>
  <si>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</si>
  <si>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</si>
  <si>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</si>
  <si>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</si>
  <si>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</si>
  <si>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</si>
  <si>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</si>
  <si>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</si>
  <si>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</si>
  <si>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</si>
  <si>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</si>
  <si>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</si>
  <si>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</si>
  <si>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</si>
  <si>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</si>
  <si>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</si>
  <si>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</si>
  <si>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</si>
  <si>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</si>
  <si>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</si>
  <si>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</si>
  <si>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</si>
  <si>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</si>
  <si>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</si>
  <si>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</si>
  <si>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</si>
  <si>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</si>
  <si>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</si>
  <si>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</si>
  <si>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</si>
  <si>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</si>
  <si>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</si>
  <si>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</si>
  <si>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</si>
  <si>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</si>
  <si>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</si>
  <si>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</si>
  <si>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</si>
  <si>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</si>
  <si>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</si>
  <si>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</si>
  <si>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</si>
  <si>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</si>
  <si>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</si>
  <si>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</si>
  <si>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</si>
  <si>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</si>
  <si>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</si>
  <si>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</si>
  <si>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</si>
  <si>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</si>
  <si>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</si>
  <si>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</si>
  <si>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</si>
  <si>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</si>
  <si>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</si>
  <si>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</si>
  <si>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</si>
  <si>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</si>
  <si>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</si>
  <si>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</si>
  <si>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</si>
  <si>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</si>
  <si>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</si>
  <si>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</si>
  <si>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</si>
  <si>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</si>
  <si>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</si>
  <si>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</si>
  <si>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</si>
  <si>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</si>
  <si>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</si>
  <si>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</si>
  <si>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</si>
  <si>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</si>
  <si>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</si>
  <si>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</si>
  <si>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</si>
  <si>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</si>
  <si>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</si>
  <si>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</si>
  <si>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</si>
  <si>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</si>
  <si>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</si>
  <si>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</si>
  <si>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</si>
  <si>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</si>
  <si>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</si>
  <si>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</si>
  <si>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</si>
  <si>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</si>
  <si>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</si>
  <si>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</si>
  <si>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</si>
  <si>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</si>
  <si>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</si>
  <si>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</si>
  <si>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</si>
  <si>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</si>
  <si>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</si>
  <si>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</si>
  <si>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</si>
  <si>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</si>
  <si>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</si>
  <si>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</si>
  <si>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</si>
  <si>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</si>
  <si>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</si>
  <si>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</si>
  <si>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</si>
  <si>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</si>
  <si>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</si>
  <si>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</si>
  <si>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</si>
  <si>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</si>
  <si>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</si>
  <si>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</si>
  <si>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</si>
  <si>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</si>
  <si>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</si>
  <si>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</si>
  <si>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</si>
  <si>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</si>
  <si>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</si>
  <si>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</si>
  <si>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</si>
  <si>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</si>
  <si>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</si>
  <si>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</si>
  <si>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</si>
  <si>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</si>
  <si>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</si>
  <si>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</si>
  <si>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</si>
  <si>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</si>
  <si>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</si>
  <si>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</si>
  <si>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</si>
  <si>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</si>
  <si>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</si>
  <si>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</si>
  <si>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</si>
  <si>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</si>
  <si>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</si>
  <si>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</si>
  <si>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</si>
  <si>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</si>
  <si>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</si>
  <si>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</si>
  <si>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</si>
  <si>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</si>
  <si>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</si>
  <si>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</si>
  <si>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</si>
  <si>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</si>
  <si>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</si>
  <si>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</si>
  <si>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</si>
  <si>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</si>
  <si>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</si>
  <si>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</si>
  <si>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</si>
  <si>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</si>
  <si>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</si>
  <si>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</si>
  <si>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</si>
  <si>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</si>
  <si>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</si>
  <si>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</si>
  <si>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</si>
  <si>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</si>
  <si>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</si>
  <si>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</si>
  <si>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</si>
  <si>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</si>
  <si>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</si>
  <si>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</si>
  <si>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</si>
  <si>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</si>
  <si>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</si>
  <si>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</si>
  <si>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</si>
  <si>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</si>
  <si>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</si>
  <si>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</si>
  <si>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</si>
  <si>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</si>
  <si>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</si>
  <si>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</si>
  <si>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</si>
  <si>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</si>
  <si>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</si>
  <si>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</si>
  <si>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</si>
  <si>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</si>
  <si>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</si>
  <si>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</si>
  <si>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</si>
  <si>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</si>
  <si>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</si>
  <si>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</si>
  <si>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</si>
  <si>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</si>
  <si>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</si>
  <si>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</si>
  <si>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</si>
  <si>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</si>
  <si>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</si>
  <si>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</si>
  <si>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</si>
  <si>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</si>
  <si>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</si>
  <si>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</si>
  <si>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</si>
  <si>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</si>
  <si>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</si>
  <si>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</si>
  <si>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</si>
  <si>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</si>
  <si>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</si>
  <si>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</si>
  <si>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</si>
  <si>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</si>
  <si>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</si>
  <si>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</si>
  <si>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</si>
  <si>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</si>
  <si>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</si>
  <si>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</si>
  <si>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</si>
  <si>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</si>
  <si>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</si>
  <si>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</si>
  <si>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</si>
  <si>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</si>
  <si>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</si>
  <si>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</si>
  <si>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</si>
  <si>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</si>
  <si>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</si>
  <si>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</si>
  <si>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</si>
  <si>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</si>
  <si>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</si>
  <si>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</si>
  <si>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</si>
  <si>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</si>
  <si>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</si>
  <si>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</si>
  <si>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</si>
  <si>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</si>
  <si>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</si>
  <si>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</si>
  <si>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</si>
  <si>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</si>
  <si>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</si>
  <si>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</si>
  <si>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</si>
  <si>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</si>
  <si>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</si>
  <si>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</si>
  <si>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</si>
  <si>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</si>
  <si>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</si>
  <si>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</si>
  <si>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</si>
  <si>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</si>
  <si>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</si>
  <si>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</si>
  <si>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</si>
  <si>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</si>
  <si>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</si>
  <si>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</si>
  <si>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</si>
  <si>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</si>
  <si>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</si>
  <si>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</si>
  <si>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</si>
  <si>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</si>
  <si>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</si>
  <si>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</si>
  <si>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</si>
  <si>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</si>
  <si>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</si>
  <si>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</si>
  <si>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</si>
  <si>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</si>
  <si>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</si>
  <si>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</si>
  <si>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</si>
  <si>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</si>
  <si>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</si>
  <si>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</si>
  <si>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</si>
  <si>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</si>
  <si>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</si>
  <si>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</si>
  <si>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</si>
  <si>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</si>
  <si>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</si>
  <si>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</si>
  <si>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</si>
  <si>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</si>
  <si>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</si>
  <si>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</si>
  <si>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</si>
  <si>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</si>
  <si>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</si>
  <si>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</si>
  <si>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</si>
  <si>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</si>
  <si>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</si>
  <si>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</si>
  <si>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</si>
  <si>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</si>
  <si>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</si>
  <si>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</si>
  <si>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</si>
  <si>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</si>
  <si>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</si>
  <si>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</si>
  <si>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</si>
  <si>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</si>
  <si>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</si>
  <si>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</si>
  <si>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</si>
  <si>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</si>
  <si>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</si>
  <si>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</si>
  <si>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</si>
  <si>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</si>
  <si>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</si>
  <si>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</si>
  <si>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</si>
  <si>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</si>
  <si>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</si>
  <si>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</si>
  <si>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</si>
  <si>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</si>
  <si>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</si>
  <si>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</si>
  <si>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</si>
  <si>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</si>
  <si>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</si>
  <si>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</si>
  <si>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</si>
  <si>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</si>
  <si>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</si>
  <si>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</si>
  <si>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</si>
  <si>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</si>
  <si>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</si>
  <si>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</si>
  <si>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</si>
  <si>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</si>
  <si>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</si>
  <si>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</si>
  <si>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</si>
  <si>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</si>
  <si>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</si>
  <si>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</si>
  <si>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</si>
  <si>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</si>
  <si>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</si>
  <si>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</si>
  <si>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</si>
  <si>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</si>
  <si>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</si>
  <si>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</si>
  <si>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</si>
  <si>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</si>
  <si>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</si>
  <si>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</si>
  <si>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</si>
  <si>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</si>
  <si>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</si>
  <si>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</si>
  <si>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</si>
  <si>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</si>
  <si>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</si>
  <si>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</si>
  <si>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</si>
  <si>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</si>
  <si>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</si>
  <si>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</si>
  <si>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</si>
  <si>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</si>
  <si>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</si>
  <si>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</si>
  <si>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</si>
  <si>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</si>
  <si>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</si>
  <si>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</si>
  <si>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</si>
  <si>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</si>
  <si>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</si>
  <si>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</si>
  <si>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</si>
  <si>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</si>
  <si>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</si>
  <si>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</si>
  <si>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</si>
  <si>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</si>
  <si>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</si>
  <si>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</si>
  <si>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</si>
  <si>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</si>
  <si>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</si>
  <si>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</si>
  <si>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</si>
  <si>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</si>
  <si>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</si>
  <si>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</si>
  <si>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</si>
  <si>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</si>
  <si>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</si>
  <si>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</si>
  <si>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</si>
  <si>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</si>
  <si>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</si>
  <si>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</si>
  <si>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</si>
  <si>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</si>
  <si>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</si>
  <si>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</si>
  <si>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</si>
  <si>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</si>
  <si>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</si>
  <si>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</si>
  <si>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</si>
  <si>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</si>
  <si>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</si>
  <si>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</si>
  <si>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</si>
  <si>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</si>
  <si>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</si>
  <si>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</si>
  <si>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</si>
  <si>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</si>
  <si>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</si>
  <si>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</si>
  <si>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</si>
  <si>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</si>
  <si>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</si>
  <si>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</si>
  <si>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</si>
  <si>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</si>
  <si>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</si>
  <si>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</si>
  <si>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</si>
  <si>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</si>
  <si>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</si>
  <si>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</si>
  <si>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</si>
  <si>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</si>
  <si>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</si>
  <si>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</si>
  <si>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</si>
  <si>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</si>
  <si>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</si>
  <si>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</si>
  <si>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</si>
  <si>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</si>
  <si>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</si>
  <si>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</si>
  <si>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</si>
  <si>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</si>
  <si>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</si>
  <si>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</si>
  <si>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</si>
  <si>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</si>
  <si>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</si>
  <si>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</si>
  <si>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</si>
  <si>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</si>
  <si>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</si>
  <si>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</si>
  <si>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</si>
  <si>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</si>
  <si>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</si>
  <si>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</si>
  <si>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</si>
  <si>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</si>
  <si>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</si>
  <si>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</si>
  <si>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</si>
  <si>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</si>
  <si>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</si>
  <si>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</si>
  <si>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</si>
  <si>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</si>
  <si>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</si>
  <si>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</si>
  <si>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</si>
  <si>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</si>
  <si>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</si>
  <si>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</si>
  <si>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</si>
  <si>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</si>
  <si>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</si>
  <si>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</si>
  <si>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</si>
  <si>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</si>
  <si>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</si>
  <si>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</si>
  <si>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</si>
  <si>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</si>
  <si>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</si>
  <si>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</si>
  <si>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</si>
  <si>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</si>
  <si>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</si>
  <si>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</si>
  <si>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</si>
  <si>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</si>
  <si>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</si>
  <si>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</si>
  <si>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</si>
  <si>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</si>
  <si>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</si>
  <si>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</si>
  <si>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</si>
  <si>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</si>
  <si>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</si>
  <si>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</si>
  <si>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</si>
  <si>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</si>
  <si>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</si>
  <si>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</si>
  <si>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</si>
  <si>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</si>
  <si>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</si>
  <si>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</si>
  <si>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</si>
  <si>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</si>
  <si>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</si>
  <si>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</si>
  <si>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</si>
  <si>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</si>
  <si>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</si>
  <si>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</si>
  <si>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</si>
  <si>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</si>
  <si>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</si>
  <si>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</si>
  <si>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</si>
  <si>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</si>
  <si>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</si>
  <si>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</si>
  <si>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</si>
  <si>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</si>
  <si>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</si>
  <si>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</si>
  <si>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</si>
  <si>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</si>
  <si>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</si>
  <si>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</si>
  <si>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</si>
  <si>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</si>
  <si>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</si>
  <si>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</si>
  <si>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</si>
  <si>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</si>
  <si>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</si>
  <si>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</si>
  <si>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</si>
  <si>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</si>
  <si>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</si>
  <si>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</si>
  <si>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</si>
  <si>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</si>
  <si>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</si>
  <si>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</si>
  <si>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</si>
  <si>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</si>
  <si>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</si>
  <si>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</si>
  <si>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</si>
  <si>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</si>
  <si>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</si>
  <si>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</si>
  <si>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</si>
  <si>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</si>
  <si>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</si>
  <si>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</si>
  <si>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</si>
  <si>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</si>
  <si>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</si>
  <si>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</si>
  <si>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</si>
  <si>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</si>
  <si>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</si>
  <si>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</si>
  <si>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</si>
  <si>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</si>
  <si>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</si>
  <si>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</si>
  <si>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</si>
  <si>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</si>
  <si>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</si>
  <si>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</si>
  <si>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</si>
  <si>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</si>
  <si>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</si>
  <si>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</si>
  <si>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</si>
  <si>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</si>
  <si>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</si>
  <si>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</si>
  <si>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</si>
  <si>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</si>
  <si>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</si>
  <si>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</si>
  <si>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</si>
  <si>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</si>
  <si>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</si>
  <si>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</si>
  <si>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</si>
  <si>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</si>
  <si>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</si>
  <si>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</si>
  <si>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</si>
  <si>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</si>
  <si>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</si>
  <si>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</si>
  <si>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</si>
  <si>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</si>
  <si>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</si>
  <si>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</si>
  <si>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</si>
  <si>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</si>
  <si>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</si>
  <si>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</si>
  <si>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</si>
  <si>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</si>
  <si>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</si>
  <si>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</si>
  <si>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</si>
  <si>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</si>
  <si>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</si>
  <si>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</si>
  <si>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</si>
  <si>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</si>
  <si>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</si>
  <si>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</si>
  <si>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</si>
  <si>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</si>
  <si>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</si>
  <si>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</si>
  <si>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</si>
  <si>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</si>
  <si>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</si>
  <si>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</si>
  <si>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</si>
  <si>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</si>
  <si>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</si>
  <si>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</si>
  <si>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</si>
  <si>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</si>
  <si>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</si>
  <si>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</si>
  <si>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</si>
  <si>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</si>
  <si>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</si>
  <si>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</si>
  <si>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</si>
  <si>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</si>
  <si>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</si>
  <si>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</si>
  <si>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</si>
  <si>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</si>
  <si>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</si>
  <si>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</si>
  <si>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</si>
  <si>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</si>
  <si>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</si>
  <si>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</si>
  <si>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</si>
  <si>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</si>
  <si>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</si>
  <si>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</si>
  <si>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</si>
  <si>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</si>
  <si>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</si>
  <si>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</si>
  <si>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</si>
  <si>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</si>
  <si>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</si>
  <si>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</si>
  <si>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</si>
  <si>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</si>
  <si>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</si>
  <si>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</si>
  <si>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</si>
  <si>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</si>
  <si>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</si>
  <si>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</si>
  <si>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</si>
  <si>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</si>
  <si>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</si>
  <si>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</si>
  <si>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</si>
  <si>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</si>
  <si>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</si>
  <si>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</si>
  <si>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</si>
  <si>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</si>
  <si>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</si>
  <si>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</si>
  <si>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</si>
  <si>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</si>
  <si>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</si>
  <si>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</si>
  <si>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</si>
  <si>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</si>
  <si>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</si>
  <si>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</si>
  <si>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</si>
  <si>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</si>
  <si>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</si>
  <si>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</si>
  <si>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</si>
  <si>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</si>
  <si>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</si>
  <si>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</si>
  <si>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</si>
  <si>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</si>
  <si>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</si>
  <si>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</si>
  <si>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</si>
  <si>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</si>
  <si>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</si>
  <si>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</si>
  <si>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</si>
  <si>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</si>
  <si>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</si>
  <si>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</si>
  <si>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</si>
  <si>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</si>
  <si>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</si>
  <si>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</si>
  <si>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</si>
  <si>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</si>
  <si>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</si>
  <si>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</si>
  <si>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</si>
  <si>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</si>
  <si>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</si>
  <si>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</si>
  <si>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</si>
  <si>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</si>
  <si>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</si>
  <si>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</si>
  <si>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</si>
  <si>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</si>
  <si>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</si>
  <si>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</si>
  <si>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</si>
  <si>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</si>
  <si>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</si>
  <si>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</si>
  <si>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</si>
  <si>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</si>
  <si>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</si>
  <si>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</si>
  <si>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</si>
  <si>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</si>
  <si>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</si>
  <si>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</si>
  <si>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</si>
  <si>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</si>
  <si>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</si>
  <si>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</si>
  <si>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</si>
  <si>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</si>
  <si>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</si>
  <si>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</si>
  <si>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</si>
  <si>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</si>
  <si>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</si>
  <si>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</si>
  <si>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</si>
  <si>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</si>
  <si>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</si>
  <si>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</si>
  <si>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</si>
  <si>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</si>
  <si>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</si>
  <si>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</si>
  <si>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</si>
  <si>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</si>
  <si>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</si>
  <si>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</si>
  <si>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</si>
  <si>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</si>
  <si>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</si>
  <si>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</si>
  <si>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</si>
  <si>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</si>
  <si>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</si>
  <si>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</si>
  <si>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</si>
  <si>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</si>
  <si>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</si>
  <si>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</si>
  <si>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</si>
  <si>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</si>
  <si>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</si>
  <si>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</si>
  <si>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</si>
  <si>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</si>
  <si>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</si>
  <si>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</si>
  <si>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</si>
  <si>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</si>
  <si>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</si>
  <si>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</si>
  <si>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</si>
  <si>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</si>
  <si>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</si>
  <si>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</si>
  <si>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</si>
  <si>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</si>
  <si>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</si>
  <si>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</si>
  <si>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</si>
  <si>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</si>
  <si>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</si>
  <si>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</si>
  <si>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</si>
  <si>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</si>
  <si>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</si>
  <si>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</si>
  <si>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</si>
  <si>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</si>
  <si>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</si>
  <si>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</si>
  <si>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</si>
  <si>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</si>
  <si>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</si>
  <si>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</si>
  <si>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</si>
  <si>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</si>
  <si>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</si>
  <si>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</si>
  <si>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</si>
  <si>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</si>
  <si>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</si>
  <si>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</si>
  <si>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</si>
  <si>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</si>
  <si>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</si>
  <si>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</si>
  <si>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</si>
  <si>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</si>
  <si>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</si>
  <si>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</si>
  <si>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</si>
  <si>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</si>
  <si>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</si>
  <si>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</si>
  <si>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</si>
  <si>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</si>
  <si>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</si>
  <si>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</si>
  <si>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</si>
  <si>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</si>
  <si>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</si>
  <si>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</si>
  <si>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</si>
  <si>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</si>
  <si>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</si>
  <si>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</si>
  <si>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</si>
  <si>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</si>
  <si>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</si>
  <si>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</si>
  <si>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</si>
  <si>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</si>
  <si>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</si>
  <si>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</si>
  <si>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</si>
  <si>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</si>
  <si>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</si>
  <si>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</si>
  <si>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</si>
  <si>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</si>
  <si>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</si>
  <si>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</si>
  <si>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</si>
  <si>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</si>
  <si>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</si>
  <si>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</si>
  <si>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</si>
  <si>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</si>
  <si>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</si>
  <si>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</si>
  <si>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</si>
  <si>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</si>
  <si>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</si>
  <si>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</si>
  <si>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</si>
  <si>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</si>
  <si>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</si>
  <si>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</si>
  <si>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</si>
  <si>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</si>
  <si>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</si>
  <si>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</si>
  <si>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</si>
  <si>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</si>
  <si>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</si>
  <si>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</si>
  <si>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</si>
  <si>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</si>
  <si>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</si>
  <si>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</si>
  <si>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</si>
  <si>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</si>
  <si>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</si>
  <si>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</si>
  <si>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</si>
  <si>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</si>
  <si>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</si>
  <si>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</si>
  <si>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</si>
  <si>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</si>
  <si>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</si>
  <si>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</si>
  <si>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</si>
  <si>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</si>
  <si>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</si>
  <si>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</si>
  <si>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</si>
  <si>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</si>
  <si>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</si>
  <si>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</si>
  <si>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</si>
  <si>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</si>
  <si>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</si>
  <si>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</si>
  <si>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</si>
  <si>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</si>
  <si>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</si>
  <si>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</si>
  <si>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</si>
  <si>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</si>
  <si>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</si>
  <si>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</si>
  <si>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</si>
  <si>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</si>
  <si>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</si>
  <si>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</si>
  <si>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</si>
  <si>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</si>
  <si>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</si>
  <si>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</si>
  <si>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</si>
  <si>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</si>
  <si>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</si>
  <si>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</si>
  <si>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</si>
  <si>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</si>
  <si>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</si>
  <si>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</si>
  <si>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</si>
  <si>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</si>
  <si>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</si>
  <si>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</si>
  <si>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</si>
  <si>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</si>
  <si>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</si>
  <si>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</si>
  <si>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</si>
  <si>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</si>
  <si>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</si>
  <si>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</si>
  <si>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</si>
  <si>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</si>
  <si>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</si>
  <si>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</si>
  <si>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</si>
  <si>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</si>
  <si>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</si>
  <si>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</si>
  <si>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</si>
  <si>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</si>
  <si>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</si>
  <si>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</si>
  <si>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</si>
  <si>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</si>
  <si>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</si>
  <si>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</si>
  <si>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</si>
  <si>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</si>
  <si>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</si>
  <si>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</si>
  <si>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</si>
  <si>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</si>
  <si>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</si>
  <si>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</si>
  <si>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</si>
  <si>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</si>
  <si>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</si>
  <si>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</si>
  <si>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</si>
  <si>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</si>
  <si>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</si>
  <si>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</si>
  <si>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</si>
  <si>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</si>
  <si>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</si>
  <si>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</si>
  <si>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</si>
  <si>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</si>
  <si>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</si>
  <si>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</si>
  <si>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</si>
  <si>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</si>
  <si>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</si>
  <si>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</si>
  <si>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</si>
  <si>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</si>
  <si>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</si>
  <si>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</si>
  <si>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</si>
  <si>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</si>
  <si>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</si>
  <si>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</si>
  <si>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</si>
  <si>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</si>
  <si>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</si>
  <si>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</si>
  <si>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</si>
  <si>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</si>
  <si>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</si>
  <si>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</si>
  <si>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</si>
  <si>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</si>
  <si>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</si>
  <si>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</si>
  <si>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</si>
  <si>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</si>
  <si>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</si>
  <si>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</si>
  <si>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</si>
  <si>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</si>
  <si>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</si>
  <si>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</si>
  <si>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</si>
  <si>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</si>
  <si>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</si>
  <si>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</si>
  <si>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</si>
  <si>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</si>
  <si>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</si>
  <si>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</si>
  <si>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</si>
  <si>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</si>
  <si>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</si>
  <si>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</si>
  <si>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</si>
  <si>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</si>
  <si>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</si>
  <si>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</si>
  <si>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</si>
  <si>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</si>
  <si>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</si>
  <si>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</si>
  <si>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</si>
  <si>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</si>
  <si>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</si>
  <si>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</si>
  <si>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</si>
  <si>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</si>
  <si>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</si>
  <si>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</si>
  <si>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</si>
  <si>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</si>
  <si>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</si>
  <si>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</si>
  <si>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</si>
  <si>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</si>
  <si>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</si>
  <si>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</si>
  <si>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</si>
  <si>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</si>
  <si>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</si>
  <si>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</si>
  <si>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</si>
  <si>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</si>
  <si>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</si>
  <si>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</si>
  <si>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</si>
  <si>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</si>
  <si>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</si>
  <si>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</si>
  <si>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</si>
  <si>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</si>
  <si>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</si>
  <si>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</si>
  <si>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</si>
  <si>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</si>
  <si>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</si>
  <si>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</si>
  <si>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</si>
  <si>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</si>
  <si>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</si>
  <si>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</si>
  <si>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</si>
  <si>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</si>
  <si>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</si>
  <si>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</si>
  <si>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</si>
  <si>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</si>
  <si>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</si>
  <si>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</si>
  <si>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</si>
  <si>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</si>
  <si>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</si>
  <si>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</si>
  <si>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</si>
  <si>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</si>
  <si>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</si>
  <si>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</si>
  <si>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</si>
  <si>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</si>
  <si>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</si>
  <si>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</si>
  <si>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</si>
  <si>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</si>
  <si>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</si>
  <si>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</si>
  <si>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</si>
  <si>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</si>
  <si>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</si>
  <si>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</si>
  <si>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</si>
  <si>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</si>
  <si>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</si>
  <si>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</si>
  <si>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</si>
  <si>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</si>
  <si>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</si>
  <si>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</si>
  <si>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</si>
  <si>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</si>
  <si>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</si>
  <si>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</si>
  <si>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</si>
  <si>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</si>
  <si>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</si>
  <si>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</si>
  <si>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</si>
  <si>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</si>
  <si>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</si>
  <si>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</si>
  <si>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</si>
  <si>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</si>
  <si>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</si>
  <si>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</si>
  <si>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</si>
  <si>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</si>
  <si>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</si>
  <si>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</si>
  <si>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</si>
  <si>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</si>
  <si>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</si>
  <si>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</si>
  <si>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</si>
  <si>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</si>
  <si>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</si>
  <si>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</si>
  <si>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</si>
  <si>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</si>
  <si>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</si>
  <si>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</si>
  <si>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</si>
  <si>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</si>
  <si>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</si>
  <si>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</si>
  <si>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</si>
  <si>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</si>
  <si>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</si>
  <si>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</si>
  <si>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</si>
  <si>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</si>
  <si>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</si>
  <si>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</si>
  <si>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</si>
  <si>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</si>
  <si>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</si>
  <si>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</si>
  <si>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</si>
  <si>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</si>
  <si>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</si>
  <si>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</si>
  <si>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</si>
  <si>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</si>
  <si>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</si>
  <si>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</si>
  <si>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</si>
  <si>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</si>
  <si>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</si>
  <si>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</si>
  <si>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</si>
  <si>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</si>
  <si>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</si>
  <si>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</si>
  <si>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</si>
  <si>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</si>
  <si>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</si>
  <si>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</si>
  <si>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</si>
  <si>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</si>
  <si>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</si>
  <si>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</si>
  <si>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</si>
  <si>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</si>
  <si>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</si>
  <si>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</si>
  <si>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</si>
  <si>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</si>
  <si>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</si>
  <si>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</si>
  <si>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</si>
  <si>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</si>
  <si>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</si>
  <si>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</si>
  <si>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</si>
  <si>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</si>
  <si>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</si>
  <si>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</si>
  <si>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</si>
  <si>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</si>
  <si>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</si>
  <si>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</si>
  <si>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</si>
  <si>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</si>
  <si>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</si>
  <si>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</si>
  <si>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</si>
  <si>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</si>
  <si>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</si>
  <si>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</si>
  <si>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</si>
  <si>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</si>
  <si>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</si>
  <si>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</si>
  <si>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</si>
  <si>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</si>
  <si>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</si>
  <si>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</si>
  <si>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</si>
  <si>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</si>
  <si>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</si>
  <si>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</si>
  <si>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</si>
  <si>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</si>
  <si>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</si>
  <si>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</si>
  <si>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</si>
  <si>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</si>
  <si>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</si>
  <si>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</si>
  <si>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</si>
  <si>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</si>
  <si>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</si>
  <si>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</si>
  <si>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</si>
  <si>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</si>
  <si>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</si>
  <si>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</si>
  <si>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</si>
  <si>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</si>
  <si>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</si>
  <si>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</si>
  <si>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</si>
  <si>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</si>
  <si>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</si>
  <si>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</si>
  <si>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</si>
  <si>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</si>
  <si>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</si>
  <si>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</si>
  <si>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</si>
  <si>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</si>
  <si>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</si>
  <si>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</si>
  <si>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</si>
  <si>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</si>
  <si>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</si>
  <si>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</si>
  <si>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</si>
  <si>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</si>
  <si>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</si>
  <si>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</si>
  <si>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</si>
  <si>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</si>
  <si>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</si>
  <si>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</si>
  <si>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</si>
  <si>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</si>
  <si>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</si>
  <si>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</si>
  <si>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</si>
  <si>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</si>
  <si>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</si>
  <si>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</si>
  <si>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</si>
  <si>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</si>
  <si>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</si>
  <si>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</si>
  <si>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</si>
  <si>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</si>
  <si>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</si>
  <si>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</si>
  <si>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</si>
  <si>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</si>
  <si>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</si>
  <si>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</si>
  <si>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</si>
  <si>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</si>
  <si>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</si>
  <si>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</si>
  <si>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</si>
  <si>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</si>
  <si>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</si>
  <si>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</si>
  <si>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</si>
  <si>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</si>
  <si>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</si>
  <si>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</si>
  <si>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</si>
  <si>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</si>
  <si>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</si>
  <si>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</si>
  <si>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</si>
  <si>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</si>
  <si>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</si>
  <si>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</si>
  <si>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</si>
  <si>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</si>
  <si>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</si>
  <si>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</si>
  <si>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</si>
  <si>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</si>
  <si>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</si>
  <si>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</si>
  <si>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</si>
  <si>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</si>
  <si>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</si>
  <si>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</si>
  <si>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</si>
  <si>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</si>
  <si>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</si>
  <si>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</si>
  <si>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</si>
  <si>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</si>
  <si>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</si>
  <si>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</si>
  <si>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</si>
  <si>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</si>
  <si>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</si>
  <si>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</si>
  <si>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</si>
  <si>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</si>
  <si>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</si>
  <si>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</si>
  <si>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</si>
  <si>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</si>
  <si>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</si>
  <si>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</si>
  <si>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</si>
  <si>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</si>
  <si>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</si>
  <si>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</si>
  <si>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</si>
  <si>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</si>
  <si>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</si>
  <si>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</si>
  <si>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</si>
  <si>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</si>
  <si>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</si>
  <si>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</si>
  <si>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</si>
  <si>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</si>
  <si>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</si>
  <si>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</si>
  <si>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</si>
  <si>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</si>
  <si>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</si>
  <si>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</si>
  <si>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</si>
  <si>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</si>
  <si>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</si>
  <si>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</si>
  <si>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</si>
  <si>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</si>
  <si>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</si>
  <si>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</si>
  <si>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</si>
  <si>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</si>
  <si>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</si>
  <si>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</si>
  <si>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</si>
  <si>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</si>
  <si>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</si>
  <si>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</si>
  <si>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</si>
  <si>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</si>
  <si>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</si>
  <si>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</si>
  <si>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</si>
  <si>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</si>
  <si>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</si>
  <si>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</si>
  <si>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</si>
  <si>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</si>
  <si>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</si>
  <si>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</si>
  <si>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</si>
  <si>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</si>
  <si>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</si>
  <si>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</si>
  <si>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</si>
  <si>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</si>
  <si>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</si>
  <si>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</si>
  <si>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</si>
  <si>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</si>
  <si>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</si>
  <si>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</si>
  <si>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</si>
  <si>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</si>
  <si>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</si>
  <si>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</si>
  <si>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</si>
  <si>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</si>
  <si>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</si>
  <si>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</si>
  <si>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</si>
  <si>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</si>
  <si>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</si>
  <si>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</si>
  <si>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</si>
  <si>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</si>
  <si>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</si>
  <si>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</si>
  <si>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</si>
  <si>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</si>
  <si>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</si>
  <si>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</si>
  <si>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</si>
  <si>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</si>
  <si>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</si>
  <si>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</si>
  <si>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</si>
  <si>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</si>
  <si>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</si>
  <si>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</si>
  <si>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</si>
  <si>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</si>
  <si>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</si>
  <si>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</si>
  <si>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</si>
  <si>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</si>
  <si>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</si>
  <si>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</si>
  <si>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</si>
  <si>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</si>
  <si>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</si>
  <si>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</si>
  <si>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</si>
  <si>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</si>
  <si>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</si>
  <si>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</si>
  <si>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</si>
  <si>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</si>
  <si>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</si>
  <si>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</si>
  <si>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</si>
  <si>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</si>
  <si>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</si>
  <si>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</si>
  <si>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</si>
  <si>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</si>
  <si>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</si>
  <si>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</si>
  <si>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</si>
  <si>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</si>
  <si>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</si>
  <si>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</si>
  <si>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</si>
  <si>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</si>
  <si>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</si>
  <si>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</si>
  <si>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</si>
  <si>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</si>
  <si>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</si>
  <si>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</si>
  <si>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</si>
  <si>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</si>
  <si>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</si>
  <si>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</si>
  <si>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</si>
  <si>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</si>
  <si>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</si>
  <si>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</si>
  <si>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</si>
  <si>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</si>
  <si>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</si>
  <si>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</si>
  <si>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</si>
  <si>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</si>
  <si>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</si>
  <si>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</si>
  <si>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</si>
  <si>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</si>
  <si>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</si>
  <si>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</si>
  <si>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</si>
  <si>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</si>
  <si>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</si>
  <si>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</si>
  <si>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</si>
  <si>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</si>
  <si>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</si>
  <si>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</si>
  <si>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</si>
  <si>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</si>
  <si>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</si>
  <si>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</si>
  <si>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</si>
  <si>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</si>
  <si>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</si>
  <si>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</si>
  <si>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</si>
  <si>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</si>
  <si>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</si>
  <si>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</si>
  <si>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</si>
  <si>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</si>
  <si>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</si>
  <si>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</si>
  <si>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</si>
  <si>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</si>
  <si>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</si>
  <si>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</si>
  <si>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</si>
  <si>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</si>
  <si>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</si>
  <si>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</si>
  <si>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</si>
  <si>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</si>
  <si>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</si>
  <si>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</si>
  <si>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</si>
  <si>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</si>
  <si>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</si>
  <si>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</si>
  <si>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</si>
  <si>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</si>
  <si>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</si>
  <si>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</si>
  <si>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</si>
  <si>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</si>
  <si>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</si>
  <si>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</si>
  <si>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</si>
  <si>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</si>
  <si>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</si>
  <si>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</si>
  <si>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</si>
  <si>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</si>
  <si>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</si>
  <si>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</si>
  <si>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</si>
  <si>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</si>
  <si>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</si>
  <si>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</si>
  <si>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</si>
  <si>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</si>
  <si>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</si>
  <si>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</si>
  <si>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</si>
  <si>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</si>
  <si>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</si>
  <si>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</si>
  <si>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</si>
  <si>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</si>
  <si>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</si>
  <si>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</si>
  <si>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</si>
  <si>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</si>
  <si>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</si>
  <si>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</si>
  <si>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</si>
  <si>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</si>
  <si>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</si>
  <si>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</si>
  <si>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</si>
  <si>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</si>
  <si>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</si>
  <si>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</si>
  <si>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</si>
  <si>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</si>
  <si>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</si>
  <si>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</si>
  <si>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</si>
  <si>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</si>
  <si>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</si>
  <si>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</si>
  <si>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</si>
  <si>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</si>
  <si>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</si>
  <si>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</si>
  <si>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</si>
  <si>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</si>
  <si>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</si>
  <si>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</si>
  <si>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</si>
  <si>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</si>
  <si>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</si>
  <si>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</si>
  <si>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</si>
  <si>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</si>
  <si>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</si>
  <si>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</si>
  <si>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</si>
  <si>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</si>
  <si>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</si>
  <si>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</si>
  <si>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</si>
  <si>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</si>
  <si>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</si>
  <si>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</si>
  <si>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</si>
  <si>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</si>
  <si>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</si>
  <si>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</si>
  <si>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</si>
  <si>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</si>
  <si>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</si>
  <si>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</si>
  <si>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</si>
  <si>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</si>
  <si>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</si>
  <si>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</si>
  <si>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</si>
  <si>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</si>
  <si>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</si>
  <si>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</si>
  <si>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</si>
  <si>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</si>
  <si>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</si>
  <si>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</si>
  <si>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</si>
  <si>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</si>
  <si>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</si>
  <si>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</si>
  <si>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</si>
  <si>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</si>
  <si>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</si>
  <si>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</si>
  <si>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</si>
  <si>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</si>
  <si>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</si>
  <si>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</si>
  <si>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</si>
  <si>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</si>
  <si>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</si>
  <si>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</si>
  <si>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</si>
  <si>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</si>
  <si>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</si>
  <si>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</si>
  <si>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</si>
  <si>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</si>
  <si>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</si>
  <si>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</si>
  <si>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</si>
  <si>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</si>
  <si>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</si>
  <si>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</si>
  <si>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</si>
  <si>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</si>
  <si>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</si>
  <si>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</si>
  <si>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</si>
  <si>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</si>
  <si>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</si>
  <si>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</si>
  <si>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</si>
  <si>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</si>
  <si>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</si>
  <si>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</si>
  <si>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</si>
  <si>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</si>
  <si>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</si>
  <si>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</si>
  <si>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</si>
  <si>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</si>
  <si>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</si>
  <si>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</si>
  <si>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</si>
  <si>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</si>
  <si>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</si>
  <si>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</si>
  <si>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</si>
  <si>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</si>
  <si>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</si>
  <si>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</si>
  <si>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</si>
  <si>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</si>
  <si>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</si>
  <si>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</si>
  <si>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</si>
  <si>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</si>
  <si>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</si>
  <si>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</si>
  <si>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</si>
  <si>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</si>
  <si>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</si>
  <si>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</si>
  <si>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</si>
  <si>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</si>
  <si>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</si>
  <si>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</si>
  <si>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</si>
  <si>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</si>
  <si>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</si>
  <si>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</si>
  <si>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</si>
  <si>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</si>
  <si>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</si>
  <si>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</si>
  <si>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</si>
  <si>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</si>
  <si>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</si>
  <si>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</si>
  <si>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</si>
  <si>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</si>
  <si>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</si>
  <si>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</si>
  <si>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</si>
  <si>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</si>
  <si>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</si>
  <si>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</si>
  <si>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</si>
  <si>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</si>
  <si>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</si>
  <si>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</si>
  <si>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</si>
  <si>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</si>
  <si>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</si>
  <si>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</si>
  <si>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</si>
  <si>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</si>
  <si>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</si>
  <si>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</si>
  <si>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</si>
  <si>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</si>
  <si>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</si>
  <si>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</si>
  <si>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</si>
  <si>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</si>
  <si>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</si>
  <si>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</si>
  <si>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</si>
  <si>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</si>
  <si>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</si>
  <si>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</si>
  <si>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</si>
  <si>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</si>
  <si>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</si>
  <si>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</si>
  <si>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</si>
  <si>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</si>
  <si>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</si>
  <si>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</si>
  <si>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</si>
  <si>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</si>
  <si>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</si>
  <si>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</si>
  <si>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</si>
  <si>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</si>
  <si>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</si>
  <si>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</si>
  <si>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</si>
  <si>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</si>
  <si>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</si>
  <si>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</si>
  <si>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</si>
  <si>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</si>
  <si>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</si>
  <si>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</si>
  <si>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</si>
  <si>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</si>
  <si>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</si>
  <si>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</si>
  <si>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</si>
  <si>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</si>
  <si>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</si>
  <si>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</si>
  <si>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</si>
  <si>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</si>
  <si>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</si>
  <si>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</si>
  <si>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</si>
  <si>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</si>
  <si>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</si>
  <si>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</si>
  <si>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</si>
  <si>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</si>
  <si>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</si>
  <si>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</si>
  <si>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</si>
  <si>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</si>
  <si>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</si>
  <si>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</si>
  <si>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</si>
  <si>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</si>
  <si>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</si>
  <si>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</si>
  <si>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</si>
  <si>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</si>
  <si>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</si>
  <si>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</si>
  <si>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</si>
  <si>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</si>
  <si>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</si>
  <si>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</si>
  <si>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</si>
  <si>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</si>
  <si>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</si>
  <si>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</si>
  <si>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</si>
  <si>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</si>
  <si>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</si>
  <si>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</si>
  <si>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</si>
  <si>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</si>
  <si>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</si>
  <si>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</si>
  <si>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</si>
  <si>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</si>
  <si>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</si>
  <si>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</si>
  <si>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</si>
  <si>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</si>
  <si>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</si>
  <si>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</si>
  <si>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</si>
  <si>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</si>
  <si>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</si>
  <si>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</si>
  <si>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</si>
  <si>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</si>
  <si>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</si>
  <si>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</si>
  <si>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</si>
  <si>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</si>
  <si>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</si>
  <si>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</si>
  <si>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</si>
  <si>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</si>
  <si>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</si>
  <si>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</si>
  <si>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</si>
  <si>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</si>
  <si>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</si>
  <si>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</si>
  <si>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</si>
  <si>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</si>
  <si>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</si>
  <si>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</si>
  <si>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</si>
  <si>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</si>
  <si>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</si>
  <si>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</si>
  <si>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</si>
  <si>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</si>
  <si>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</si>
  <si>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</si>
  <si>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</si>
  <si>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</si>
  <si>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</si>
  <si>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</si>
  <si>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</si>
  <si>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</si>
  <si>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</si>
  <si>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</si>
  <si>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</si>
  <si>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</si>
  <si>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</si>
  <si>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</si>
  <si>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</si>
  <si>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</si>
  <si>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</si>
  <si>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</si>
  <si>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</si>
  <si>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</si>
  <si>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</si>
  <si>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</si>
  <si>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</si>
  <si>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</si>
  <si>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</si>
  <si>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</si>
  <si>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</si>
  <si>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</si>
  <si>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</si>
  <si>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</si>
  <si>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</si>
  <si>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</si>
  <si>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</si>
  <si>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</si>
  <si>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</si>
  <si>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</si>
  <si>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</si>
  <si>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</si>
  <si>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</si>
  <si>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</si>
  <si>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</si>
  <si>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</si>
  <si>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</si>
  <si>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</si>
  <si>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</si>
  <si>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</si>
  <si>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</si>
  <si>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</si>
  <si>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</si>
  <si>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</si>
  <si>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</si>
  <si>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</si>
  <si>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</si>
  <si>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</si>
  <si>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</si>
  <si>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</si>
  <si>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</si>
  <si>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</si>
  <si>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</si>
  <si>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</si>
  <si>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</si>
  <si>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</si>
  <si>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</si>
  <si>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</si>
  <si>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</si>
  <si>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</si>
  <si>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</si>
  <si>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</si>
  <si>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</si>
  <si>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</si>
  <si>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</si>
  <si>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</si>
  <si>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</si>
  <si>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</si>
  <si>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</si>
  <si>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</si>
  <si>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</si>
  <si>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</si>
  <si>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</si>
  <si>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</si>
  <si>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</si>
  <si>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</si>
  <si>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</si>
  <si>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</si>
  <si>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</si>
  <si>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</si>
  <si>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</si>
  <si>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</si>
  <si>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</si>
  <si>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</si>
  <si>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</si>
  <si>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</si>
  <si>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</si>
  <si>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</si>
  <si>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</si>
  <si>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</si>
  <si>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</si>
  <si>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</si>
  <si>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</si>
  <si>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</si>
  <si>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</si>
  <si>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</si>
  <si>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</si>
  <si>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</si>
  <si>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</si>
  <si>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</si>
  <si>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</si>
  <si>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</si>
  <si>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</si>
  <si>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</si>
  <si>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</si>
  <si>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</si>
  <si>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</si>
  <si>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</si>
  <si>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</si>
  <si>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</si>
  <si>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</si>
  <si>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</si>
  <si>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</si>
  <si>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</si>
  <si>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</si>
  <si>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</si>
  <si>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</si>
  <si>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</si>
  <si>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</si>
  <si>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</si>
  <si>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</si>
  <si>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</si>
  <si>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</si>
  <si>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</si>
  <si>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</si>
  <si>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</si>
  <si>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</si>
  <si>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</si>
  <si>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</si>
  <si>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</si>
  <si>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</si>
  <si>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</si>
  <si>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</si>
  <si>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</si>
  <si>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</si>
  <si>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</si>
  <si>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</si>
  <si>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</si>
  <si>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</si>
  <si>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</si>
  <si>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</si>
  <si>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</si>
  <si>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</si>
  <si>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</si>
  <si>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</si>
  <si>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</si>
  <si>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</si>
  <si>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</si>
  <si>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</si>
  <si>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</si>
  <si>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</si>
  <si>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</si>
  <si>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</si>
  <si>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</si>
  <si>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</si>
  <si>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</si>
  <si>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</si>
  <si>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</si>
  <si>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</si>
  <si>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</si>
  <si>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</si>
  <si>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</si>
  <si>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</si>
  <si>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</si>
  <si>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</si>
  <si>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</si>
  <si>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</si>
  <si>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</si>
  <si>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</si>
  <si>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</si>
  <si>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</si>
  <si>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</si>
  <si>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</si>
  <si>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</si>
  <si>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</si>
  <si>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</si>
  <si>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</si>
  <si>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</si>
  <si>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</si>
  <si>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</si>
  <si>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</si>
  <si>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</si>
  <si>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</si>
  <si>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</si>
  <si>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</si>
  <si>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</si>
  <si>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</si>
  <si>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</si>
  <si>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</si>
  <si>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</si>
  <si>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</si>
  <si>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</si>
  <si>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</si>
  <si>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</si>
  <si>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</si>
  <si>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</si>
  <si>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</si>
  <si>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</si>
  <si>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</si>
  <si>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</si>
  <si>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</si>
  <si>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</si>
  <si>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</si>
  <si>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</si>
  <si>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</si>
  <si>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</si>
  <si>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</si>
  <si>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</si>
  <si>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</si>
  <si>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</si>
  <si>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</si>
  <si>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</si>
  <si>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</si>
  <si>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</si>
  <si>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</si>
  <si>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</si>
  <si>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</si>
  <si>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</si>
  <si>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</si>
  <si>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</si>
  <si>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</si>
  <si>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</si>
  <si>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</si>
  <si>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</si>
  <si>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</si>
  <si>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</si>
  <si>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</si>
  <si>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</si>
  <si>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</si>
  <si>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</si>
  <si>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</si>
  <si>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</si>
  <si>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</si>
  <si>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</si>
  <si>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</si>
  <si>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</si>
  <si>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</si>
  <si>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</si>
  <si>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</si>
  <si>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</si>
  <si>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</si>
  <si>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</si>
  <si>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</si>
  <si>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</si>
  <si>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</si>
  <si>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</si>
  <si>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</si>
  <si>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</si>
  <si>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</si>
  <si>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</si>
  <si>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</si>
  <si>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</si>
  <si>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</si>
  <si>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</si>
  <si>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</si>
  <si>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</si>
  <si>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</si>
  <si>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</si>
  <si>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</si>
  <si>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</si>
  <si>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</si>
  <si>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</si>
  <si>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</si>
  <si>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</si>
  <si>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</si>
  <si>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</si>
  <si>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</si>
  <si>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</si>
  <si>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</si>
  <si>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</si>
  <si>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</si>
  <si>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</si>
  <si>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</si>
  <si>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</si>
  <si>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</si>
  <si>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</si>
  <si>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</si>
  <si>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</si>
  <si>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</si>
  <si>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</si>
  <si>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</si>
  <si>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</si>
  <si>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</si>
  <si>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</si>
  <si>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</si>
  <si>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</si>
  <si>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</si>
  <si>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</si>
  <si>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</si>
  <si>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</si>
  <si>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</si>
  <si>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</si>
  <si>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</si>
  <si>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</si>
  <si>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</si>
  <si>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</si>
  <si>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</si>
  <si>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</si>
  <si>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</si>
  <si>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</si>
  <si>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</si>
  <si>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</si>
  <si>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</si>
  <si>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</si>
  <si>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</si>
  <si>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</si>
  <si>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</si>
  <si>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</si>
  <si>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</si>
  <si>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</si>
  <si>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</si>
  <si>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</si>
  <si>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</si>
  <si>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</si>
  <si>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</si>
  <si>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</si>
  <si>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</si>
  <si>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</si>
  <si>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</si>
  <si>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</si>
  <si>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</si>
  <si>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</si>
  <si>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</si>
  <si>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</si>
  <si>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</si>
  <si>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</si>
  <si>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</si>
  <si>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</si>
  <si>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</si>
  <si>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</si>
  <si>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</si>
  <si>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</si>
  <si>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</si>
  <si>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</si>
  <si>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</si>
  <si>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</si>
  <si>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</si>
  <si>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</si>
  <si>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</si>
  <si>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</si>
  <si>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</si>
  <si>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</si>
  <si>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</si>
  <si>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</si>
  <si>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</si>
  <si>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</si>
  <si>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</si>
  <si>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</si>
  <si>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</si>
  <si>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</si>
  <si>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</si>
  <si>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</si>
  <si>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</si>
  <si>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</si>
  <si>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</si>
  <si>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</si>
  <si>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</si>
  <si>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</si>
  <si>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</si>
  <si>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</si>
  <si>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</si>
  <si>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</si>
  <si>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</si>
  <si>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</si>
  <si>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</si>
  <si>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</si>
  <si>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</si>
  <si>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</si>
  <si>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</si>
  <si>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</si>
  <si>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</si>
  <si>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</si>
  <si>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</si>
  <si>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</si>
  <si>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</si>
  <si>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</si>
  <si>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</si>
  <si>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</si>
  <si>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</si>
  <si>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</si>
  <si>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</si>
  <si>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</si>
  <si>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</si>
  <si>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</si>
  <si>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</si>
  <si>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</si>
  <si>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</si>
  <si>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</si>
  <si>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</si>
  <si>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</si>
  <si>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</si>
  <si>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</si>
  <si>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</si>
  <si>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</si>
  <si>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</si>
  <si>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</si>
  <si>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</si>
  <si>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</si>
  <si>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</si>
  <si>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</si>
  <si>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</si>
  <si>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</si>
  <si>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</si>
  <si>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</si>
  <si>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</si>
  <si>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</si>
  <si>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</si>
  <si>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</si>
  <si>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</si>
  <si>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</si>
  <si>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</si>
  <si>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</si>
  <si>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</si>
  <si>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</si>
  <si>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</si>
  <si>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</si>
  <si>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</si>
  <si>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</si>
  <si>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</si>
  <si>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</si>
  <si>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</si>
  <si>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</si>
  <si>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</si>
  <si>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</si>
  <si>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</si>
  <si>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</si>
  <si>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</si>
  <si>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</si>
  <si>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</si>
  <si>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</si>
  <si>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</si>
  <si>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</si>
  <si>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</si>
  <si>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</si>
  <si>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</si>
  <si>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</si>
  <si>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</si>
  <si>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</si>
  <si>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</si>
  <si>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</si>
  <si>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</si>
  <si>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</si>
  <si>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</si>
  <si>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</si>
  <si>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</si>
  <si>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</si>
  <si>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</si>
  <si>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</si>
  <si>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</si>
  <si>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</si>
  <si>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</si>
  <si>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</si>
  <si>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</si>
  <si>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</si>
  <si>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</si>
  <si>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</si>
  <si>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</si>
  <si>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</si>
  <si>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</si>
  <si>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</si>
  <si>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</si>
  <si>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</si>
  <si>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</si>
  <si>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</si>
  <si>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</si>
  <si>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</si>
  <si>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</si>
  <si>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</si>
  <si>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</si>
  <si>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</si>
  <si>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</si>
  <si>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</si>
  <si>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</si>
  <si>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</si>
  <si>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</si>
  <si>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</si>
  <si>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</si>
  <si>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</si>
  <si>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</si>
  <si>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</si>
  <si>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</si>
  <si>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</si>
  <si>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</si>
  <si>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</si>
  <si>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</si>
  <si>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</si>
  <si>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</si>
  <si>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</si>
  <si>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</si>
  <si>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</si>
  <si>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</si>
  <si>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</si>
  <si>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</si>
  <si>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</si>
  <si>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</si>
  <si>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</si>
  <si>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</si>
  <si>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</si>
  <si>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</si>
  <si>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</si>
  <si>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</si>
  <si>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</si>
  <si>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</si>
  <si>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</si>
  <si>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</si>
  <si>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</si>
  <si>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</si>
  <si>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</si>
  <si>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</si>
  <si>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</si>
  <si>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</si>
  <si>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</si>
  <si>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</si>
  <si>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</si>
  <si>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</si>
  <si>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</si>
  <si>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</si>
  <si>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</si>
  <si>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</si>
  <si>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</si>
  <si>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</si>
  <si>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</si>
  <si>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</si>
  <si>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</si>
  <si>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</si>
  <si>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</si>
  <si>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</si>
  <si>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</si>
  <si>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</si>
  <si>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</si>
  <si>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</si>
  <si>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</si>
  <si>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</si>
  <si>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</si>
  <si>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</si>
  <si>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</si>
  <si>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</si>
  <si>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</si>
  <si>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</si>
  <si>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</si>
  <si>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</si>
  <si>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</si>
  <si>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</si>
  <si>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</si>
  <si>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</si>
  <si>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</si>
  <si>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</si>
  <si>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</si>
  <si>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</si>
  <si>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</si>
  <si>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</si>
  <si>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</si>
  <si>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</si>
  <si>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</si>
  <si>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</si>
  <si>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</si>
  <si>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</si>
  <si>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</si>
  <si>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</si>
  <si>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</si>
  <si>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</si>
  <si>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</si>
  <si>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</si>
  <si>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</si>
  <si>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</si>
  <si>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</si>
  <si>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</si>
  <si>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</si>
  <si>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</si>
  <si>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</si>
  <si>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</si>
  <si>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</si>
  <si>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</si>
  <si>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</si>
  <si>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</si>
  <si>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</si>
  <si>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</si>
  <si>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</si>
  <si>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</si>
  <si>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</si>
  <si>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</si>
  <si>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</si>
  <si>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</si>
  <si>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</si>
  <si>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</si>
  <si>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</si>
  <si>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</si>
  <si>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</si>
  <si>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</si>
  <si>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</si>
  <si>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</si>
  <si>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</si>
  <si>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</si>
  <si>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</si>
  <si>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</si>
  <si>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</si>
  <si>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</si>
  <si>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</si>
  <si>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</si>
  <si>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</si>
  <si>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</si>
  <si>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</si>
  <si>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</si>
  <si>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</si>
  <si>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</si>
  <si>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</si>
  <si>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</si>
  <si>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</si>
  <si>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</si>
  <si>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</si>
  <si>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</si>
  <si>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</si>
  <si>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</si>
  <si>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</si>
  <si>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</si>
  <si>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</si>
  <si>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</si>
  <si>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</si>
  <si>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</si>
  <si>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</si>
  <si>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</si>
  <si>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</si>
  <si>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</si>
  <si>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</si>
  <si>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</si>
  <si>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</si>
  <si>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</si>
  <si>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</si>
  <si>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</si>
  <si>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</si>
  <si>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</si>
  <si>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</si>
  <si>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</si>
  <si>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</si>
  <si>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</si>
  <si>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</si>
  <si>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</si>
  <si>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</si>
  <si>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</si>
  <si>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</si>
  <si>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</si>
  <si>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</si>
  <si>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</si>
  <si>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</si>
  <si>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</si>
  <si>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</si>
  <si>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</si>
  <si>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</si>
  <si>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</si>
  <si>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</si>
  <si>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</si>
  <si>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</si>
  <si>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</si>
  <si>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</si>
  <si>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</si>
  <si>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</si>
  <si>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</si>
  <si>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</si>
  <si>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</si>
  <si>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</si>
  <si>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</si>
  <si>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</si>
  <si>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</si>
  <si>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</si>
  <si>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</si>
  <si>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</si>
  <si>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</si>
  <si>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</si>
  <si>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</si>
  <si>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</si>
  <si>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</si>
  <si>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</si>
  <si>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</si>
  <si>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</si>
  <si>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</si>
  <si>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</si>
  <si>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</si>
  <si>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</si>
  <si>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</si>
  <si>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</si>
  <si>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</si>
  <si>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</si>
  <si>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</si>
  <si>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</si>
  <si>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</si>
  <si>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</si>
  <si>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</si>
  <si>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</si>
  <si>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</si>
  <si>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</si>
  <si>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</si>
  <si>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</si>
  <si>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</si>
  <si>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</si>
  <si>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</si>
  <si>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</si>
  <si>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</si>
  <si>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</si>
  <si>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</si>
  <si>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</si>
  <si>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</si>
  <si>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</si>
  <si>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</si>
  <si>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</si>
  <si>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</si>
  <si>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</si>
  <si>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</si>
  <si>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</si>
  <si>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</si>
  <si>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</si>
  <si>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</si>
  <si>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</si>
  <si>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</si>
  <si>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</si>
  <si>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</si>
  <si>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</si>
  <si>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</si>
  <si>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</si>
  <si>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</si>
  <si>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</si>
  <si>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</si>
  <si>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</si>
  <si>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</si>
  <si>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</si>
  <si>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</si>
  <si>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</si>
  <si>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</si>
  <si>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</si>
  <si>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</si>
  <si>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</si>
  <si>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</si>
  <si>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</si>
  <si>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</si>
  <si>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</si>
  <si>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</si>
  <si>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</si>
  <si>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</si>
  <si>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</si>
  <si>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</si>
  <si>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</si>
  <si>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</si>
  <si>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</si>
  <si>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</si>
  <si>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</si>
  <si>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</si>
  <si>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</si>
  <si>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</si>
  <si>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</si>
  <si>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</si>
  <si>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</si>
  <si>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</si>
  <si>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</si>
  <si>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</si>
  <si>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</si>
  <si>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</si>
  <si>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</si>
  <si>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</si>
  <si>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</si>
  <si>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</si>
  <si>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</si>
  <si>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</si>
  <si>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</si>
  <si>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</si>
  <si>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</si>
  <si>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</si>
  <si>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</si>
  <si>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</si>
  <si>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</si>
  <si>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</si>
  <si>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</si>
  <si>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</si>
  <si>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</si>
  <si>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</si>
  <si>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</si>
  <si>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</si>
  <si>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</si>
  <si>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</si>
  <si>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</si>
  <si>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</si>
  <si>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</si>
  <si>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</si>
  <si>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</si>
  <si>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</si>
  <si>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</si>
  <si>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</si>
  <si>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</si>
  <si>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</si>
  <si>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</si>
  <si>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</si>
  <si>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</si>
  <si>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</si>
  <si>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</si>
  <si>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</si>
  <si>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</si>
  <si>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</si>
  <si>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</si>
  <si>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</si>
  <si>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</si>
  <si>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</si>
  <si>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</si>
  <si>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</si>
  <si>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</si>
  <si>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</si>
  <si>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</si>
  <si>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</si>
  <si>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</si>
  <si>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</si>
  <si>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</si>
  <si>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</si>
  <si>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</si>
  <si>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</si>
  <si>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</si>
  <si>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</si>
  <si>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</si>
  <si>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</si>
  <si>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</si>
  <si>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</si>
  <si>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</si>
  <si>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</si>
  <si>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</si>
  <si>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</si>
  <si>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</si>
  <si>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</si>
  <si>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</si>
  <si>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</si>
  <si>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</si>
  <si>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</si>
  <si>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</si>
  <si>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</si>
  <si>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</si>
  <si>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</si>
  <si>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</si>
  <si>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</si>
  <si>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</si>
  <si>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</si>
  <si>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</si>
  <si>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</si>
  <si>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</si>
  <si>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</si>
  <si>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</si>
  <si>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</si>
  <si>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</si>
  <si>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</si>
  <si>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</si>
  <si>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</si>
  <si>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</si>
  <si>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</si>
  <si>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</si>
  <si>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</si>
  <si>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</si>
  <si>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</si>
  <si>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</si>
  <si>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</si>
  <si>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</si>
  <si>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</si>
  <si>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</si>
  <si>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</si>
  <si>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</si>
  <si>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</si>
  <si>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</si>
  <si>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</si>
  <si>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</si>
  <si>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</si>
  <si>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</si>
  <si>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</si>
  <si>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</si>
  <si>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</si>
  <si>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</si>
  <si>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</si>
  <si>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</si>
  <si>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</si>
  <si>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</si>
  <si>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</si>
  <si>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</si>
  <si>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</si>
  <si>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</si>
  <si>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</si>
  <si>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</si>
  <si>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</si>
  <si>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</si>
  <si>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</si>
  <si>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</si>
  <si>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</si>
  <si>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</si>
  <si>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</si>
  <si>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</si>
  <si>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</si>
  <si>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</si>
  <si>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</si>
  <si>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</si>
  <si>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</si>
  <si>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</si>
  <si>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</si>
  <si>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</si>
  <si>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</si>
  <si>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</si>
  <si>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</si>
  <si>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</si>
  <si>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</si>
  <si>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</si>
  <si>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</si>
  <si>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</si>
  <si>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</si>
  <si>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</si>
  <si>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</si>
  <si>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</si>
  <si>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</si>
  <si>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</si>
  <si>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</si>
  <si>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</si>
  <si>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</si>
  <si>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</si>
  <si>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</si>
  <si>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</si>
  <si>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</si>
  <si>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</si>
  <si>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</si>
  <si>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</si>
  <si>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</si>
  <si>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</si>
  <si>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</si>
  <si>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</si>
  <si>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</si>
  <si>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</si>
  <si>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</si>
  <si>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</si>
  <si>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</si>
  <si>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</si>
  <si>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</si>
  <si>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</si>
  <si>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</si>
  <si>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</si>
  <si>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</si>
  <si>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</si>
  <si>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</si>
  <si>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</si>
  <si>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</si>
  <si>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</si>
  <si>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</si>
  <si>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</si>
  <si>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</si>
  <si>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</si>
  <si>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</si>
  <si>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</si>
  <si>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</si>
  <si>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</si>
  <si>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</si>
  <si>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</si>
  <si>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</si>
  <si>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</si>
  <si>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</si>
  <si>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</si>
  <si>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</si>
  <si>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</si>
  <si>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</si>
  <si>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</si>
  <si>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</si>
  <si>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</si>
  <si>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</si>
  <si>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</si>
  <si>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</si>
  <si>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</si>
  <si>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</si>
  <si>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</si>
  <si>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</si>
  <si>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</si>
  <si>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</si>
  <si>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</si>
  <si>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</si>
  <si>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</si>
  <si>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</si>
  <si>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</si>
  <si>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</si>
  <si>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</si>
  <si>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</si>
  <si>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</si>
  <si>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</si>
  <si>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</si>
  <si>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</si>
  <si>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</si>
  <si>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</si>
  <si>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</si>
  <si>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</si>
  <si>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</si>
  <si>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</si>
  <si>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</si>
  <si>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</si>
  <si>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</si>
  <si>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</si>
  <si>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</si>
  <si>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</si>
  <si>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</si>
  <si>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</si>
  <si>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</si>
  <si>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</si>
  <si>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</si>
  <si>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</si>
  <si>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</si>
  <si>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</si>
  <si>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</si>
  <si>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</si>
  <si>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</si>
  <si>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</si>
  <si>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</si>
  <si>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</si>
  <si>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</si>
  <si>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</si>
  <si>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</si>
  <si>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</si>
  <si>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</si>
  <si>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</si>
  <si>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</si>
  <si>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</si>
  <si>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</si>
  <si>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</si>
  <si>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</si>
  <si>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</si>
  <si>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</si>
  <si>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</si>
  <si>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</si>
  <si>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</si>
  <si>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</si>
  <si>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</si>
  <si>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</si>
  <si>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</si>
  <si>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</si>
  <si>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</si>
  <si>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</si>
  <si>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</si>
  <si>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</si>
  <si>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</si>
  <si>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</si>
  <si>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</si>
  <si>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</si>
  <si>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</si>
  <si>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</si>
  <si>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</si>
  <si>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</si>
  <si>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</si>
  <si>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</si>
  <si>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</si>
  <si>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</si>
  <si>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</si>
  <si>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</si>
  <si>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</si>
  <si>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</si>
  <si>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</si>
  <si>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</si>
  <si>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</si>
  <si>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</si>
  <si>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</si>
  <si>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</si>
  <si>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</si>
  <si>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</si>
  <si>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</si>
  <si>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</si>
  <si>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</si>
  <si>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</si>
  <si>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</si>
  <si>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</si>
  <si>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</si>
  <si>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</si>
  <si>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</si>
  <si>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</si>
  <si>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</si>
  <si>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</si>
  <si>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</si>
  <si>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</si>
  <si>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</si>
  <si>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</si>
  <si>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</si>
  <si>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</si>
  <si>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</si>
  <si>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</si>
  <si>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</si>
  <si>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</si>
  <si>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</si>
  <si>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</si>
  <si>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</si>
  <si>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</si>
  <si>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</si>
  <si>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</si>
  <si>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</si>
  <si>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</si>
  <si>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</si>
  <si>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</si>
  <si>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</si>
  <si>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</si>
  <si>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</si>
  <si>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</si>
  <si>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</si>
  <si>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</si>
  <si>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</si>
  <si>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</si>
  <si>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</si>
  <si>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</si>
  <si>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</si>
  <si>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</si>
  <si>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</si>
  <si>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</si>
  <si>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</si>
  <si>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</si>
  <si>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</si>
  <si>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</si>
  <si>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</si>
  <si>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</si>
  <si>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</si>
  <si>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</si>
  <si>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</si>
  <si>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</si>
  <si>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</si>
  <si>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</si>
  <si>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</si>
  <si>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</si>
  <si>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</si>
  <si>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</si>
  <si>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</si>
  <si>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</si>
  <si>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</si>
  <si>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</si>
  <si>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</si>
  <si>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</si>
  <si>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</si>
  <si>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</si>
  <si>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</si>
  <si>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</si>
  <si>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</si>
  <si>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</si>
  <si>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</si>
  <si>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</si>
  <si>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</si>
  <si>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</si>
  <si>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</si>
  <si>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</si>
  <si>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</si>
  <si>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</si>
  <si>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</si>
  <si>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</si>
  <si>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</si>
  <si>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</si>
  <si>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</si>
  <si>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</si>
  <si>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</si>
  <si>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</si>
  <si>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</si>
  <si>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</si>
  <si>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</si>
  <si>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</si>
  <si>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</si>
  <si>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</si>
  <si>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</si>
  <si>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</si>
  <si>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</si>
  <si>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</si>
  <si>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</si>
  <si>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</si>
  <si>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</si>
  <si>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</si>
  <si>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</si>
  <si>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</si>
  <si>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</si>
  <si>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</si>
  <si>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</si>
  <si>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</si>
  <si>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</si>
  <si>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</si>
  <si>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</si>
  <si>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</si>
  <si>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</si>
  <si>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</si>
  <si>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</si>
  <si>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</si>
  <si>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</si>
  <si>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</si>
  <si>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</si>
  <si>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</si>
  <si>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</si>
  <si>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</si>
  <si>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</si>
  <si>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</si>
  <si>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</si>
  <si>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</si>
  <si>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</si>
  <si>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</si>
  <si>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</si>
  <si>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</si>
  <si>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</si>
  <si>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</si>
  <si>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</si>
  <si>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</si>
  <si>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</si>
  <si>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</si>
  <si>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</si>
  <si>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</si>
  <si>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</si>
  <si>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</si>
  <si>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</si>
  <si>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</si>
  <si>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</si>
  <si>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</si>
  <si>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</si>
  <si>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</si>
  <si>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</si>
  <si>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</si>
  <si>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</si>
  <si>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</si>
  <si>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</si>
  <si>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</si>
  <si>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</si>
  <si>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</si>
  <si>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</si>
  <si>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</si>
  <si>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</si>
  <si>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</si>
  <si>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</si>
  <si>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</si>
  <si>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</si>
  <si>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</si>
  <si>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</si>
  <si>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</si>
  <si>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</si>
  <si>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</si>
  <si>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</si>
  <si>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</si>
  <si>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</si>
  <si>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</si>
  <si>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</si>
  <si>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</si>
  <si>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</si>
  <si>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</si>
  <si>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</si>
  <si>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</si>
  <si>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</si>
  <si>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</si>
  <si>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</si>
  <si>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</si>
  <si>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</si>
  <si>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</si>
  <si>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</si>
  <si>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</si>
  <si>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</si>
  <si>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</si>
  <si>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</si>
  <si>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</si>
  <si>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</si>
  <si>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</si>
  <si>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</si>
  <si>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</si>
  <si>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</si>
  <si>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</si>
  <si>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</si>
  <si>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</si>
  <si>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</si>
  <si>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</si>
  <si>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</si>
  <si>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</si>
  <si>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</si>
  <si>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</si>
  <si>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</si>
  <si>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</si>
  <si>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</si>
  <si>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</si>
  <si>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</si>
  <si>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</si>
  <si>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</si>
  <si>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</si>
  <si>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</si>
  <si>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</si>
  <si>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</si>
  <si>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</si>
  <si>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</si>
  <si>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</si>
  <si>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</si>
  <si>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</si>
  <si>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</si>
  <si>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</si>
  <si>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</si>
  <si>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</si>
  <si>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</si>
  <si>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</si>
  <si>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</si>
  <si>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</si>
  <si>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</si>
  <si>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</si>
  <si>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</si>
  <si>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</si>
  <si>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</si>
  <si>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</si>
  <si>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</si>
  <si>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</si>
  <si>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</si>
  <si>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</si>
  <si>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</si>
  <si>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</si>
  <si>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</si>
  <si>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</si>
  <si>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</si>
  <si>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</si>
  <si>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</si>
  <si>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</si>
  <si>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</si>
  <si>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</si>
  <si>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</si>
  <si>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</si>
  <si>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</si>
  <si>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</si>
  <si>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</si>
  <si>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</si>
  <si>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</si>
  <si>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</si>
  <si>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</si>
  <si>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</si>
  <si>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</si>
  <si>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</si>
  <si>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</si>
  <si>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</si>
  <si>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</si>
  <si>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</si>
  <si>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</si>
  <si>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</si>
  <si>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</si>
  <si>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</si>
  <si>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</si>
  <si>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</si>
  <si>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</si>
  <si>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</si>
  <si>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</si>
  <si>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</si>
  <si>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</si>
  <si>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</si>
  <si>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</si>
  <si>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</si>
  <si>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</si>
  <si>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</si>
  <si>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</si>
  <si>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</si>
  <si>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</si>
  <si>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</si>
  <si>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</si>
  <si>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</si>
  <si>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</si>
  <si>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</si>
  <si>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</si>
  <si>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</si>
  <si>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</si>
  <si>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</si>
  <si>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</si>
  <si>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</si>
  <si>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</si>
  <si>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</si>
  <si>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</si>
  <si>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</si>
  <si>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</si>
  <si>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</si>
  <si>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</si>
  <si>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</si>
  <si>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</si>
  <si>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</si>
  <si>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</si>
  <si>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</si>
  <si>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</si>
  <si>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</si>
  <si>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</si>
  <si>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</si>
  <si>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</si>
  <si>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</si>
  <si>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</si>
  <si>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</si>
  <si>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</si>
  <si>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</si>
  <si>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</si>
  <si>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</si>
  <si>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</si>
  <si>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</si>
  <si>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</si>
  <si>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</si>
  <si>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</si>
  <si>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</si>
  <si>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</si>
  <si>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</si>
  <si>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</si>
  <si>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</si>
  <si>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</si>
  <si>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</si>
  <si>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</si>
  <si>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</si>
  <si>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</si>
  <si>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</si>
  <si>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</si>
  <si>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</si>
  <si>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</si>
  <si>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</si>
  <si>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</si>
  <si>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</si>
  <si>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</si>
  <si>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</si>
  <si>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</si>
  <si>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</si>
  <si>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</si>
  <si>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</si>
  <si>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</si>
  <si>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</si>
  <si>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</si>
  <si>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</si>
  <si>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</si>
  <si>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</si>
  <si>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</si>
  <si>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</si>
  <si>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</si>
  <si>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</si>
  <si>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</si>
  <si>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</si>
  <si>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</si>
  <si>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</si>
  <si>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</si>
  <si>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</si>
  <si>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</si>
  <si>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</si>
  <si>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</si>
  <si>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</si>
  <si>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</si>
  <si>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</si>
  <si>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</si>
  <si>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</si>
  <si>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</si>
  <si>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</si>
  <si>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</si>
  <si>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</si>
  <si>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</si>
  <si>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</si>
  <si>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</si>
  <si>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</si>
  <si>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</si>
  <si>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</si>
  <si>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</si>
  <si>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</si>
  <si>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</si>
  <si>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</si>
  <si>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</si>
  <si>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</si>
  <si>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</si>
  <si>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</si>
  <si>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</si>
  <si>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</si>
  <si>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</si>
  <si>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</si>
  <si>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</si>
  <si>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</si>
  <si>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</si>
  <si>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</si>
  <si>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</si>
  <si>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</si>
  <si>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</si>
  <si>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</si>
  <si>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</si>
  <si>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</si>
  <si>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</si>
  <si>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</si>
  <si>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</si>
  <si>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</si>
  <si>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</si>
  <si>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</si>
  <si>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</si>
  <si>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</si>
  <si>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</si>
  <si>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</si>
  <si>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</si>
  <si>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</si>
  <si>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</si>
  <si>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</si>
  <si>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</si>
  <si>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</si>
  <si>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</si>
  <si>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</si>
  <si>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</si>
  <si>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</si>
  <si>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</si>
  <si>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</si>
  <si>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</si>
  <si>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</si>
  <si>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</si>
  <si>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</si>
  <si>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</si>
  <si>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</si>
  <si>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</si>
  <si>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</si>
  <si>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</si>
  <si>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</si>
  <si>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</si>
  <si>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</si>
  <si>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</si>
  <si>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</si>
  <si>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</si>
  <si>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</si>
  <si>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</si>
  <si>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</si>
  <si>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</si>
  <si>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</si>
  <si>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</si>
  <si>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</si>
  <si>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</si>
  <si>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</si>
  <si>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</si>
  <si>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</si>
  <si>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</si>
  <si>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</si>
  <si>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</si>
  <si>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</si>
  <si>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</si>
  <si>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</si>
  <si>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</si>
  <si>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</si>
  <si>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</si>
  <si>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</si>
  <si>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</si>
  <si>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</si>
  <si>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</si>
  <si>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</si>
  <si>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</si>
  <si>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</si>
  <si>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</si>
  <si>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</si>
  <si>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</si>
  <si>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</si>
  <si>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</si>
  <si>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</si>
  <si>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</si>
  <si>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</si>
  <si>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</si>
  <si>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</si>
  <si>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</si>
  <si>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</si>
  <si>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</si>
  <si>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</si>
  <si>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</si>
  <si>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</si>
  <si>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</si>
  <si>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</si>
  <si>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</si>
  <si>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</si>
  <si>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</si>
  <si>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</si>
  <si>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</si>
  <si>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</si>
  <si>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</si>
  <si>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</si>
  <si>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</si>
  <si>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</si>
  <si>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</si>
  <si>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</si>
  <si>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</si>
  <si>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</si>
  <si>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</si>
  <si>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</si>
  <si>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</si>
  <si>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</si>
  <si>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</si>
  <si>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</si>
  <si>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</si>
  <si>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</si>
  <si>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</si>
  <si>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</si>
  <si>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</si>
  <si>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</si>
  <si>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</si>
  <si>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</si>
  <si>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</si>
  <si>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</si>
  <si>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</si>
  <si>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</si>
  <si>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</si>
  <si>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</si>
  <si>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</si>
  <si>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</si>
  <si>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</si>
  <si>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</si>
  <si>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</si>
  <si>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</si>
  <si>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</si>
  <si>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</si>
  <si>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</si>
  <si>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</si>
  <si>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</si>
  <si>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</si>
  <si>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</si>
  <si>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</si>
  <si>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</si>
  <si>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</si>
  <si>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</si>
  <si>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</si>
  <si>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</si>
  <si>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</si>
  <si>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</si>
  <si>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</si>
  <si>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</si>
  <si>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</si>
  <si>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</si>
  <si>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</si>
  <si>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</si>
  <si>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</si>
  <si>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</si>
  <si>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</si>
  <si>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</si>
  <si>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</si>
  <si>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</si>
  <si>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</si>
  <si>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</si>
  <si>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</si>
  <si>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</si>
  <si>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</si>
  <si>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</si>
  <si>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</si>
  <si>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</si>
  <si>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</si>
  <si>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</si>
  <si>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</si>
  <si>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</si>
  <si>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</si>
  <si>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</si>
  <si>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</si>
  <si>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</si>
  <si>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</si>
  <si>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</si>
  <si>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</si>
  <si>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</si>
  <si>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</si>
  <si>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</si>
  <si>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</si>
  <si>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</si>
  <si>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</si>
  <si>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</si>
  <si>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</si>
  <si>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</si>
  <si>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</si>
  <si>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</si>
  <si>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</si>
  <si>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</si>
  <si>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</si>
  <si>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</si>
  <si>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</si>
  <si>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</si>
  <si>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</si>
  <si>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</si>
  <si>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</si>
  <si>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</si>
  <si>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</si>
  <si>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</si>
  <si>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</si>
  <si>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</si>
  <si>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</si>
  <si>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</si>
  <si>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</si>
  <si>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</si>
  <si>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</si>
  <si>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</si>
  <si>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</si>
  <si>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</si>
  <si>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</si>
  <si>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</si>
  <si>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</si>
  <si>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</si>
  <si>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</si>
  <si>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</si>
  <si>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</si>
  <si>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</si>
  <si>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</si>
  <si>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</si>
  <si>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</si>
  <si>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</si>
  <si>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</si>
  <si>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</si>
  <si>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</si>
  <si>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</si>
  <si>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</si>
  <si>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</si>
  <si>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</si>
  <si>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</si>
  <si>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</si>
  <si>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</si>
  <si>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</si>
  <si>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</si>
  <si>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</si>
  <si>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</si>
  <si>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</si>
  <si>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</si>
  <si>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</si>
  <si>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</si>
  <si>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</si>
  <si>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</si>
  <si>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</si>
  <si>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</si>
  <si>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</si>
  <si>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</si>
  <si>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</si>
  <si>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</si>
  <si>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</si>
  <si>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</si>
  <si>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</si>
  <si>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</si>
  <si>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</si>
  <si>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</si>
  <si>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</si>
  <si>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</si>
  <si>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</si>
  <si>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</si>
  <si>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</si>
  <si>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</si>
  <si>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</si>
  <si>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</si>
  <si>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</si>
  <si>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</si>
  <si>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</si>
  <si>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</si>
  <si>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</si>
  <si>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</si>
  <si>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</si>
  <si>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</si>
  <si>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</si>
  <si>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</si>
  <si>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</si>
  <si>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</si>
  <si>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</si>
  <si>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</si>
  <si>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</si>
  <si>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</si>
  <si>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</si>
  <si>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</si>
  <si>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</si>
  <si>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</si>
  <si>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</si>
  <si>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</si>
  <si>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</si>
  <si>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</si>
  <si>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</si>
  <si>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</si>
  <si>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</si>
  <si>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</si>
  <si>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</si>
  <si>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</si>
  <si>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</si>
  <si>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</si>
  <si>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</si>
  <si>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</si>
  <si>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</si>
  <si>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</si>
  <si>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</si>
  <si>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</si>
  <si>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</si>
  <si>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</si>
  <si>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</si>
  <si>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</si>
  <si>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</si>
  <si>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</si>
  <si>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</si>
  <si>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</si>
  <si>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</si>
  <si>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</si>
  <si>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</si>
  <si>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</si>
  <si>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</si>
  <si>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</si>
  <si>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</si>
  <si>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</si>
  <si>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</si>
  <si>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</si>
  <si>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</si>
  <si>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</si>
  <si>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</si>
  <si>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</si>
  <si>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</si>
  <si>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</si>
  <si>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</si>
  <si>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</si>
  <si>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</si>
  <si>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</si>
  <si>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</si>
  <si>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</si>
  <si>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</si>
  <si>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</si>
  <si>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</si>
  <si>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</si>
  <si>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</si>
  <si>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</si>
  <si>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</si>
  <si>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</si>
  <si>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</si>
  <si>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</si>
  <si>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</si>
  <si>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</si>
  <si>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</si>
  <si>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</si>
  <si>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</si>
  <si>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</si>
  <si>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</si>
  <si>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</si>
  <si>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</si>
  <si>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</si>
  <si>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</si>
  <si>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</si>
  <si>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</si>
  <si>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</si>
  <si>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</si>
  <si>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</si>
  <si>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</si>
  <si>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</si>
  <si>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</si>
  <si>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</si>
  <si>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</si>
  <si>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</si>
  <si>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</si>
  <si>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</si>
  <si>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</si>
  <si>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</si>
  <si>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</si>
  <si>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</si>
  <si>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</si>
  <si>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</si>
  <si>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</si>
  <si>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</si>
  <si>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</si>
  <si>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</si>
  <si>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</si>
  <si>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</si>
  <si>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</si>
  <si>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</si>
  <si>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</si>
  <si>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</si>
  <si>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</si>
  <si>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</si>
  <si>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</si>
  <si>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</si>
  <si>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</si>
  <si>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</si>
  <si>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</si>
  <si>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</si>
  <si>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</si>
  <si>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</si>
  <si>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</si>
  <si>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</si>
  <si>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</si>
  <si>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</si>
  <si>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</si>
  <si>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</si>
  <si>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</si>
  <si>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</si>
  <si>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</si>
  <si>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</si>
  <si>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</si>
  <si>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</si>
  <si>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</si>
  <si>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</si>
  <si>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</si>
  <si>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</si>
  <si>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</si>
  <si>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</si>
  <si>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</si>
  <si>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</si>
  <si>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</si>
  <si>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</si>
  <si>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</si>
  <si>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</si>
  <si>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</si>
  <si>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</si>
  <si>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</si>
  <si>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</si>
  <si>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</si>
  <si>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</si>
  <si>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</si>
  <si>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</si>
  <si>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</si>
  <si>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</si>
  <si>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</si>
  <si>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</si>
  <si>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</si>
  <si>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</si>
  <si>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</si>
  <si>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</si>
  <si>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</si>
  <si>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</si>
  <si>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</si>
  <si>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</si>
  <si>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</si>
  <si>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</si>
  <si>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</si>
  <si>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</si>
  <si>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</si>
  <si>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</si>
  <si>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</si>
  <si>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</si>
  <si>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</si>
  <si>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</si>
  <si>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</si>
  <si>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</si>
  <si>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</si>
  <si>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</si>
  <si>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</si>
  <si>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</si>
  <si>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</si>
  <si>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</si>
  <si>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</si>
  <si>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</si>
  <si>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</si>
  <si>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</si>
  <si>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</si>
  <si>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</si>
  <si>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</si>
  <si>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</si>
  <si>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</si>
  <si>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</si>
  <si>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</si>
  <si>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</si>
  <si>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</si>
  <si>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</si>
  <si>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</si>
  <si>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</si>
  <si>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</si>
  <si>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</si>
  <si>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</si>
  <si>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</si>
  <si>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</si>
  <si>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</si>
  <si>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</si>
  <si>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</si>
  <si>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</si>
  <si>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</si>
  <si>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</si>
  <si>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</si>
  <si>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</si>
  <si>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</si>
  <si>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</si>
  <si>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</si>
  <si>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</si>
  <si>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</si>
  <si>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</si>
  <si>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</si>
  <si>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</si>
  <si>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</si>
  <si>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</si>
  <si>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</si>
  <si>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</si>
  <si>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</si>
  <si>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</si>
  <si>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</si>
  <si>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</si>
  <si>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</si>
  <si>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</si>
  <si>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</si>
  <si>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</si>
  <si>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</si>
  <si>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</si>
  <si>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</si>
  <si>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</si>
  <si>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</si>
  <si>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</si>
  <si>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</si>
  <si>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</si>
  <si>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</si>
  <si>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</si>
  <si>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</si>
  <si>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</si>
  <si>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</si>
  <si>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</si>
  <si>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</si>
  <si>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</si>
  <si>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</si>
  <si>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</si>
  <si>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</si>
  <si>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</si>
  <si>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</si>
  <si>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</si>
  <si>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</si>
  <si>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</si>
  <si>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</si>
  <si>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</si>
  <si>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</si>
  <si>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</si>
  <si>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</si>
  <si>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</si>
  <si>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</si>
  <si>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</si>
  <si>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</si>
  <si>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</si>
  <si>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</si>
  <si>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</si>
  <si>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</si>
  <si>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</si>
  <si>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</si>
  <si>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</si>
  <si>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</si>
  <si>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</si>
  <si>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</si>
  <si>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</si>
  <si>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</si>
  <si>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</si>
  <si>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</si>
  <si>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</si>
  <si>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</si>
  <si>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</si>
  <si>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</si>
  <si>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</si>
  <si>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</si>
  <si>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</si>
  <si>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</si>
  <si>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</si>
  <si>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</si>
  <si>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</si>
  <si>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</si>
  <si>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</si>
  <si>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</si>
  <si>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</si>
  <si>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</si>
  <si>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</si>
  <si>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</si>
  <si>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</si>
  <si>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</si>
  <si>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</si>
  <si>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</si>
  <si>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</si>
  <si>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</si>
  <si>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</si>
  <si>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</si>
  <si>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</si>
  <si>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</si>
  <si>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</si>
  <si>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</si>
  <si>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</si>
  <si>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</si>
  <si>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</si>
  <si>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</si>
  <si>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</si>
  <si>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</si>
  <si>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</si>
  <si>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</si>
  <si>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</si>
  <si>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</si>
  <si>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</si>
  <si>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</si>
  <si>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</si>
  <si>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</si>
  <si>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</si>
  <si>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</si>
  <si>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</si>
  <si>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</si>
  <si>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</si>
  <si>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</si>
  <si>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</si>
  <si>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</si>
  <si>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</si>
  <si>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</si>
  <si>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</si>
  <si>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</si>
  <si>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</si>
  <si>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</si>
  <si>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</si>
  <si>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</si>
  <si>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</si>
  <si>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</si>
  <si>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</si>
  <si>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</si>
  <si>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</si>
  <si>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</si>
  <si>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</si>
  <si>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</si>
  <si>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</si>
  <si>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</si>
  <si>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</si>
  <si>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</si>
  <si>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</si>
  <si>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</si>
  <si>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</si>
  <si>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</si>
  <si>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</si>
  <si>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</si>
  <si>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</si>
  <si>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</si>
  <si>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</si>
  <si>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</si>
  <si>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</si>
  <si>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</si>
  <si>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</si>
  <si>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</si>
  <si>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</si>
  <si>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</si>
  <si>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</si>
  <si>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</si>
  <si>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</si>
  <si>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</si>
  <si>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</si>
  <si>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</si>
  <si>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</si>
  <si>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</si>
  <si>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</si>
  <si>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</si>
  <si>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</si>
  <si>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</si>
  <si>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</si>
  <si>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</si>
  <si>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</si>
  <si>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</si>
  <si>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</si>
  <si>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</si>
  <si>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</si>
  <si>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</si>
  <si>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</si>
  <si>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</si>
  <si>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</si>
  <si>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</si>
  <si>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</si>
  <si>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</si>
  <si>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</si>
  <si>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</si>
  <si>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</si>
  <si>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</si>
  <si>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</si>
  <si>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</si>
  <si>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</si>
  <si>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</si>
  <si>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</si>
  <si>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</si>
  <si>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</si>
  <si>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</si>
  <si>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</si>
  <si>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</si>
  <si>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</si>
  <si>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</si>
  <si>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</si>
  <si>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</si>
  <si>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</si>
  <si>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</si>
  <si>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</si>
  <si>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</si>
  <si>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</si>
  <si>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</si>
  <si>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</si>
  <si>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</si>
  <si>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</si>
  <si>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</si>
  <si>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</si>
  <si>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</si>
  <si>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</si>
  <si>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</si>
  <si>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</si>
  <si>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</si>
  <si>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</si>
  <si>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</si>
  <si>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</si>
  <si>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</si>
  <si>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</si>
  <si>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</si>
  <si>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</si>
  <si>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</si>
  <si>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</si>
  <si>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</si>
  <si>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</si>
  <si>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</si>
  <si>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</si>
  <si>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</si>
  <si>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</si>
  <si>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</si>
  <si>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</si>
  <si>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</si>
  <si>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</si>
  <si>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</si>
  <si>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</si>
  <si>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</si>
  <si>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</si>
  <si>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</si>
  <si>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</si>
  <si>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</si>
  <si>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</si>
  <si>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</si>
  <si>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</si>
  <si>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</si>
  <si>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</si>
  <si>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</si>
  <si>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</si>
  <si>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</si>
  <si>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</si>
  <si>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</si>
  <si>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</si>
  <si>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</si>
  <si>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</si>
  <si>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</si>
  <si>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</si>
  <si>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</si>
  <si>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</si>
  <si>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</si>
  <si>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</si>
  <si>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</si>
  <si>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</si>
  <si>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</si>
  <si>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</si>
  <si>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</si>
  <si>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</si>
  <si>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</si>
  <si>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</si>
  <si>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</si>
  <si>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</si>
  <si>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</si>
  <si>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</si>
  <si>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</si>
  <si>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</si>
  <si>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</si>
  <si>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</si>
  <si>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</si>
  <si>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</si>
  <si>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</si>
  <si>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</si>
  <si>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</si>
  <si>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</si>
  <si>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</si>
  <si>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</si>
  <si>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</si>
  <si>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</si>
  <si>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</si>
  <si>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</si>
  <si>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</si>
  <si>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</si>
  <si>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</si>
  <si>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</si>
  <si>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</si>
  <si>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</si>
  <si>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</si>
  <si>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</si>
  <si>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</si>
  <si>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</si>
  <si>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</si>
  <si>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</si>
  <si>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</si>
  <si>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</si>
  <si>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</si>
  <si>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</si>
  <si>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</si>
  <si>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</si>
  <si>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</si>
  <si>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</si>
  <si>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</si>
  <si>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</si>
  <si>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</si>
  <si>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</si>
  <si>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</si>
  <si>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</si>
  <si>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</si>
  <si>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</si>
  <si>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</si>
  <si>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</si>
  <si>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</si>
  <si>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</si>
  <si>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</si>
  <si>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</si>
  <si>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</si>
  <si>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</si>
  <si>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</si>
  <si>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</si>
  <si>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</si>
  <si>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</si>
  <si>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</si>
  <si>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</si>
  <si>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</si>
  <si>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</si>
  <si>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</si>
  <si>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</si>
  <si>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</si>
  <si>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</si>
  <si>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</si>
  <si>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</si>
  <si>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</si>
  <si>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</si>
  <si>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</si>
  <si>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</si>
  <si>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</si>
  <si>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</si>
  <si>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</si>
  <si>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</si>
  <si>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</si>
  <si>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</si>
  <si>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</si>
  <si>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</si>
  <si>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</si>
  <si>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</si>
  <si>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</si>
  <si>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</si>
  <si>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</si>
  <si>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</si>
  <si>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</si>
  <si>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</si>
  <si>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</si>
  <si>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</si>
  <si>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</si>
  <si>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</si>
  <si>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</si>
  <si>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</si>
  <si>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</si>
  <si>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</si>
  <si>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</si>
  <si>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</si>
  <si>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</si>
  <si>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</si>
  <si>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</si>
  <si>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</si>
  <si>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</si>
  <si>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</si>
  <si>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</si>
  <si>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</si>
  <si>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</si>
  <si>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</si>
  <si>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</si>
  <si>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</si>
  <si>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</si>
  <si>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</si>
  <si>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</si>
  <si>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</si>
  <si>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</si>
  <si>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</si>
  <si>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</si>
  <si>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</si>
  <si>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</si>
  <si>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</si>
  <si>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</si>
  <si>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</si>
  <si>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</si>
  <si>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</si>
  <si>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</si>
  <si>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</si>
  <si>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</si>
  <si>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</si>
  <si>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</si>
  <si>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</si>
  <si>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</si>
  <si>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</si>
  <si>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</si>
  <si>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</si>
  <si>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</si>
  <si>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</si>
  <si>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</si>
  <si>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</si>
  <si>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</si>
  <si>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</si>
  <si>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</si>
  <si>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</si>
  <si>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</si>
  <si>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</si>
  <si>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</si>
  <si>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</si>
  <si>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</si>
  <si>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</si>
  <si>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</si>
  <si>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</si>
  <si>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</si>
  <si>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</si>
  <si>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</si>
  <si>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</si>
  <si>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</si>
  <si>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</si>
  <si>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</si>
  <si>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</si>
  <si>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</si>
  <si>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</si>
  <si>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</si>
  <si>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</si>
  <si>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</si>
  <si>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</si>
  <si>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</si>
  <si>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</si>
  <si>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</si>
  <si>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</si>
  <si>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</si>
  <si>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</si>
  <si>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</si>
  <si>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</si>
  <si>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</si>
  <si>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</si>
  <si>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</si>
  <si>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</si>
  <si>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</si>
  <si>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</si>
  <si>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</si>
  <si>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</si>
  <si>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</si>
  <si>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</si>
  <si>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</si>
  <si>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</si>
  <si>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</si>
  <si>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</si>
  <si>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</si>
  <si>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</si>
  <si>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</si>
  <si>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</si>
  <si>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</si>
  <si>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</si>
  <si>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</si>
  <si>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</si>
  <si>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</si>
  <si>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</si>
  <si>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</si>
  <si>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</si>
  <si>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</si>
  <si>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</si>
  <si>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</si>
  <si>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</si>
  <si>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</si>
  <si>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</si>
  <si>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</si>
  <si>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</si>
  <si>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</si>
  <si>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</si>
  <si>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</si>
  <si>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</si>
  <si>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</si>
  <si>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</si>
  <si>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</si>
  <si>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</si>
  <si>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</si>
  <si>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</si>
  <si>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</si>
  <si>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</si>
  <si>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</si>
  <si>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</si>
  <si>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</si>
  <si>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</si>
  <si>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</si>
  <si>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</si>
  <si>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</si>
  <si>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</si>
  <si>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</si>
  <si>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</si>
  <si>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</si>
  <si>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</si>
  <si>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</si>
  <si>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</si>
  <si>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</si>
  <si>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</si>
  <si>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</si>
  <si>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</si>
  <si>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</si>
  <si>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</si>
  <si>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</si>
  <si>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</si>
  <si>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</si>
  <si>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</si>
  <si>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</si>
  <si>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</si>
  <si>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</si>
  <si>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</si>
  <si>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</si>
  <si>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</si>
  <si>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</si>
  <si>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</si>
  <si>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</si>
  <si>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</si>
  <si>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</si>
  <si>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</si>
  <si>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</si>
  <si>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</si>
  <si>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</si>
  <si>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</si>
  <si>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</si>
  <si>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</si>
  <si>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</si>
  <si>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</si>
  <si>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</si>
  <si>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</si>
  <si>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</si>
  <si>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</si>
  <si>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</si>
  <si>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</si>
  <si>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</si>
  <si>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</si>
  <si>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</si>
  <si>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</si>
  <si>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</si>
  <si>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</si>
  <si>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</si>
  <si>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</si>
  <si>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</si>
  <si>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</si>
  <si>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</si>
  <si>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</si>
  <si>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</si>
  <si>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</si>
  <si>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</si>
  <si>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</si>
  <si>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</si>
  <si>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</si>
  <si>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</si>
  <si>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</si>
  <si>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</si>
  <si>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</si>
  <si>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</si>
  <si>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</si>
  <si>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</si>
  <si>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</si>
  <si>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</si>
  <si>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</si>
  <si>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</si>
  <si>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</si>
  <si>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</si>
  <si>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</si>
  <si>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</si>
  <si>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</si>
  <si>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</si>
  <si>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</si>
  <si>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</si>
  <si>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</si>
  <si>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</si>
  <si>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</si>
  <si>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</si>
  <si>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</si>
  <si>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</si>
  <si>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</si>
  <si>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</si>
  <si>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</si>
  <si>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</si>
  <si>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</si>
  <si>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</si>
  <si>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</si>
  <si>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</si>
  <si>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</si>
  <si>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</si>
  <si>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</si>
  <si>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</si>
  <si>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</si>
  <si>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</si>
  <si>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</si>
  <si>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</si>
  <si>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</si>
  <si>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</si>
  <si>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</si>
  <si>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</si>
  <si>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</si>
  <si>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</si>
  <si>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</si>
  <si>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</si>
  <si>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</si>
  <si>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</si>
  <si>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</si>
  <si>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</si>
  <si>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</si>
  <si>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</si>
  <si>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</si>
  <si>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</si>
  <si>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</si>
  <si>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</si>
  <si>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</si>
  <si>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</si>
  <si>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</si>
  <si>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</si>
  <si>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</si>
  <si>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</si>
  <si>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</si>
  <si>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</si>
  <si>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</si>
  <si>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</si>
  <si>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</si>
  <si>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</si>
  <si>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</si>
  <si>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</si>
  <si>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</si>
  <si>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</si>
  <si>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</si>
  <si>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</si>
  <si>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</si>
  <si>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</si>
  <si>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</si>
  <si>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</si>
  <si>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</si>
  <si>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</si>
  <si>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</si>
  <si>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</si>
  <si>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</si>
  <si>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</si>
  <si>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</si>
  <si>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</si>
  <si>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</si>
  <si>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</si>
  <si>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</si>
  <si>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</si>
  <si>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</si>
  <si>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</si>
  <si>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</si>
  <si>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</si>
  <si>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</si>
  <si>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</si>
  <si>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</si>
  <si>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</si>
  <si>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</si>
  <si>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</si>
  <si>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</si>
  <si>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</si>
  <si>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</si>
  <si>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</si>
  <si>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</si>
  <si>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</si>
  <si>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</si>
  <si>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</si>
  <si>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</si>
  <si>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</si>
  <si>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</si>
  <si>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</si>
  <si>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</si>
  <si>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</si>
  <si>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</si>
  <si>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</si>
  <si>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</si>
  <si>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</si>
  <si>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</si>
  <si>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</si>
  <si>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</si>
  <si>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</si>
  <si>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</si>
  <si>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</si>
  <si>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</si>
  <si>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</si>
  <si>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</si>
  <si>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</si>
  <si>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</si>
  <si>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</si>
  <si>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</si>
  <si>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</si>
  <si>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</si>
  <si>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</si>
  <si>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</si>
  <si>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</si>
  <si>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</si>
  <si>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</si>
  <si>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</si>
  <si>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</si>
  <si>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</si>
  <si>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</si>
  <si>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</si>
  <si>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</si>
  <si>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</si>
  <si>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</si>
  <si>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</si>
  <si>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</si>
  <si>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</si>
  <si>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</si>
  <si>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</si>
  <si>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</si>
  <si>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</si>
  <si>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</si>
  <si>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</si>
  <si>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</si>
  <si>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</si>
  <si>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</si>
  <si>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</si>
  <si>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</si>
  <si>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</si>
  <si>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</si>
  <si>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</si>
  <si>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</si>
  <si>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</si>
  <si>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</si>
  <si>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</si>
  <si>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</si>
  <si>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</si>
  <si>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</si>
  <si>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</si>
  <si>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</si>
  <si>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</si>
  <si>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</si>
  <si>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</si>
  <si>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</si>
  <si>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</si>
  <si>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</si>
  <si>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</si>
  <si>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</si>
  <si>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</si>
  <si>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</si>
  <si>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</si>
  <si>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</si>
  <si>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</si>
  <si>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</si>
  <si>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</si>
  <si>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</si>
  <si>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</si>
  <si>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</si>
  <si>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</si>
  <si>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</si>
  <si>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</si>
  <si>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</si>
  <si>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</si>
  <si>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</si>
  <si>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</si>
  <si>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</si>
  <si>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</si>
  <si>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</si>
  <si>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</si>
  <si>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</si>
  <si>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</si>
  <si>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</si>
  <si>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</si>
  <si>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</si>
  <si>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</si>
  <si>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</si>
  <si>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</si>
  <si>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</si>
  <si>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</si>
  <si>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</si>
  <si>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</si>
  <si>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</si>
  <si>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</si>
  <si>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</si>
  <si>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</si>
  <si>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</si>
  <si>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</si>
  <si>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</si>
  <si>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</si>
  <si>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</si>
  <si>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</si>
  <si>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</si>
  <si>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</si>
  <si>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</si>
  <si>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</si>
  <si>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</si>
  <si>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</si>
  <si>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</si>
  <si>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</si>
  <si>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</si>
  <si>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</si>
  <si>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</si>
  <si>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</si>
  <si>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</si>
  <si>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</si>
  <si>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</si>
  <si>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</si>
  <si>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</si>
  <si>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</si>
  <si>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</si>
  <si>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</si>
  <si>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</si>
  <si>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</si>
  <si>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</si>
  <si>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</si>
  <si>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</si>
  <si>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</si>
  <si>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</si>
  <si>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</si>
  <si>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</si>
  <si>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</si>
  <si>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</si>
  <si>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</si>
  <si>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</si>
  <si>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</si>
  <si>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</si>
  <si>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</si>
  <si>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</si>
  <si>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</si>
  <si>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</si>
  <si>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</si>
  <si>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</si>
  <si>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</si>
  <si>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</si>
  <si>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</si>
  <si>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</si>
  <si>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</si>
  <si>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</si>
  <si>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</si>
  <si>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</si>
  <si>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</si>
  <si>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</si>
  <si>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</si>
  <si>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</si>
  <si>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</si>
  <si>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</si>
  <si>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</si>
  <si>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</si>
  <si>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</si>
  <si>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</si>
  <si>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</si>
  <si>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</si>
  <si>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</si>
  <si>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</si>
  <si>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</si>
  <si>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</si>
  <si>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</si>
  <si>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</si>
  <si>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</si>
  <si>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</si>
  <si>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</si>
  <si>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</si>
  <si>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</si>
  <si>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</si>
  <si>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</si>
  <si>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</si>
  <si>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</si>
  <si>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</si>
  <si>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</si>
  <si>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</si>
  <si>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</si>
  <si>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</si>
  <si>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</si>
  <si>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</si>
  <si>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</si>
  <si>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</si>
  <si>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</si>
  <si>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</si>
  <si>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</si>
  <si>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</si>
  <si>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</si>
  <si>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</si>
  <si>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</si>
  <si>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</si>
  <si>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</si>
  <si>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</si>
  <si>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</si>
  <si>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</si>
  <si>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</si>
  <si>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</si>
  <si>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</si>
  <si>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</si>
  <si>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</si>
  <si>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</si>
  <si>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</si>
  <si>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</si>
  <si>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</si>
  <si>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</si>
  <si>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</si>
  <si>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</si>
  <si>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</si>
  <si>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</si>
  <si>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</si>
  <si>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</si>
  <si>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</si>
  <si>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</si>
  <si>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</si>
  <si>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</si>
  <si>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</si>
  <si>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</si>
  <si>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</si>
  <si>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</si>
  <si>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</si>
  <si>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</si>
  <si>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</si>
  <si>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</si>
  <si>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</si>
  <si>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</si>
  <si>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</si>
  <si>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</si>
  <si>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</si>
  <si>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</si>
  <si>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</si>
  <si>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</si>
  <si>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</si>
  <si>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</si>
  <si>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</si>
  <si>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</si>
  <si>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</si>
  <si>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</si>
  <si>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</si>
  <si>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</si>
  <si>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</si>
  <si>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</si>
  <si>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</si>
  <si>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</si>
  <si>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</si>
  <si>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</si>
  <si>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</si>
  <si>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</si>
  <si>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</si>
  <si>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</si>
  <si>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</si>
  <si>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</si>
  <si>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</si>
  <si>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</si>
  <si>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</si>
  <si>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</si>
  <si>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</si>
  <si>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</si>
  <si>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</si>
  <si>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</si>
  <si>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</si>
  <si>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</si>
  <si>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</si>
  <si>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</si>
  <si>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</si>
  <si>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</si>
  <si>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</si>
  <si>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</si>
  <si>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</si>
  <si>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</si>
  <si>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</si>
  <si>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</si>
  <si>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</si>
  <si>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</si>
  <si>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</si>
  <si>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</si>
  <si>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</si>
  <si>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</si>
  <si>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</si>
  <si>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</si>
  <si>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</si>
  <si>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</si>
  <si>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</si>
  <si>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</si>
  <si>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</si>
  <si>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</si>
  <si>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</si>
  <si>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</si>
  <si>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</si>
  <si>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</si>
  <si>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</si>
  <si>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</si>
  <si>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</si>
  <si>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</si>
  <si>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</si>
  <si>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</si>
  <si>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</si>
  <si>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</si>
  <si>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</si>
  <si>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</si>
  <si>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</si>
  <si>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</si>
  <si>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</si>
  <si>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</si>
  <si>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</si>
  <si>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</si>
  <si>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</si>
  <si>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</si>
  <si>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</si>
  <si>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</si>
  <si>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</si>
  <si>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</si>
  <si>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</si>
  <si>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</si>
  <si>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</si>
  <si>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</si>
  <si>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</si>
  <si>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</si>
  <si>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</si>
  <si>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</si>
  <si>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</si>
  <si>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</si>
  <si>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</si>
  <si>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</si>
  <si>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</si>
  <si>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</si>
  <si>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</si>
  <si>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</si>
  <si>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</si>
  <si>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</si>
  <si>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</si>
  <si>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</si>
  <si>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</si>
  <si>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</si>
  <si>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</si>
  <si>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</si>
  <si>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</si>
  <si>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</si>
  <si>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</si>
  <si>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</si>
  <si>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</si>
  <si>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</si>
  <si>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</si>
  <si>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</si>
  <si>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</si>
  <si>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</si>
  <si>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</si>
  <si>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</si>
  <si>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</si>
  <si>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</si>
  <si>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</si>
  <si>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</si>
  <si>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</si>
  <si>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</si>
  <si>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</si>
  <si>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</si>
  <si>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</si>
  <si>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</si>
  <si>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</si>
  <si>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</si>
  <si>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</si>
  <si>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</si>
  <si>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</si>
  <si>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</si>
  <si>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</si>
  <si>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</si>
  <si>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</si>
  <si>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</si>
  <si>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</si>
  <si>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</si>
  <si>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</si>
  <si>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</si>
  <si>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</si>
  <si>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</si>
  <si>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</si>
  <si>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</si>
  <si>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</si>
  <si>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</si>
  <si>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</si>
  <si>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</si>
  <si>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</si>
  <si>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</si>
  <si>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</si>
  <si>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</si>
  <si>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</si>
  <si>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</si>
  <si>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</si>
  <si>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</si>
  <si>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</si>
  <si>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</si>
  <si>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</si>
  <si>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</si>
  <si>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</si>
  <si>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</si>
  <si>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</si>
  <si>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</si>
  <si>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</si>
  <si>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</si>
  <si>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</si>
  <si>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</si>
  <si>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</si>
  <si>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</si>
  <si>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</si>
  <si>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</si>
  <si>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</si>
  <si>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</si>
  <si>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</si>
  <si>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</si>
  <si>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</si>
  <si>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</si>
  <si>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</si>
  <si>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</si>
  <si>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</si>
  <si>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</si>
  <si>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</si>
  <si>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</si>
  <si>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</si>
  <si>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</si>
  <si>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</si>
  <si>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</si>
  <si>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</si>
  <si>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</si>
  <si>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</si>
  <si>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</si>
  <si>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</si>
  <si>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</si>
  <si>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</si>
  <si>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</si>
  <si>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</si>
  <si>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</si>
  <si>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</si>
  <si>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</si>
  <si>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</si>
  <si>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</si>
  <si>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</si>
  <si>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</si>
  <si>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</si>
  <si>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</si>
  <si>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</si>
  <si>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</si>
  <si>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</si>
  <si>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</si>
  <si>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</si>
  <si>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</si>
  <si>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</si>
  <si>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</si>
  <si>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</si>
  <si>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</si>
  <si>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</si>
  <si>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</si>
  <si>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</si>
  <si>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</si>
  <si>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</si>
  <si>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</si>
  <si>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</si>
  <si>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</si>
  <si>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</si>
  <si>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</si>
  <si>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</si>
  <si>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</si>
  <si>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</si>
  <si>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</si>
  <si>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</si>
  <si>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</si>
  <si>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</si>
  <si>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</si>
  <si>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</si>
  <si>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</si>
  <si>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</si>
  <si>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</si>
  <si>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</si>
  <si>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</si>
  <si>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</si>
  <si>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</si>
  <si>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</si>
  <si>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</si>
  <si>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</si>
  <si>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</si>
  <si>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</si>
  <si>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</si>
  <si>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</si>
  <si>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</si>
  <si>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</si>
  <si>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</si>
  <si>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</si>
  <si>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</si>
  <si>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</si>
  <si>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</si>
  <si>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</si>
  <si>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</si>
  <si>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</si>
  <si>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</si>
  <si>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</si>
  <si>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</si>
  <si>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</si>
  <si>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</si>
  <si>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</si>
  <si>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</si>
  <si>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</si>
  <si>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</si>
  <si>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</si>
  <si>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</si>
  <si>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</si>
  <si>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</si>
  <si>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</si>
  <si>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</si>
  <si>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</si>
  <si>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</si>
  <si>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</si>
  <si>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</si>
  <si>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</si>
  <si>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</si>
  <si>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</si>
  <si>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</si>
  <si>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</si>
  <si>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</si>
  <si>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</si>
  <si>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</si>
  <si>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</si>
  <si>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</si>
  <si>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</si>
  <si>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</si>
  <si>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</si>
  <si>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</si>
  <si>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</si>
  <si>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</si>
  <si>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</si>
  <si>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</si>
  <si>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</si>
  <si>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</si>
  <si>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</si>
  <si>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</si>
  <si>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</si>
  <si>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</si>
  <si>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</si>
  <si>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</si>
  <si>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</si>
  <si>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</si>
  <si>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</si>
  <si>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</si>
  <si>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</si>
  <si>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</si>
  <si>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</si>
  <si>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</si>
  <si>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</si>
  <si>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</si>
  <si>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</si>
  <si>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</si>
  <si>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</si>
  <si>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</si>
  <si>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</si>
  <si>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</si>
  <si>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</si>
  <si>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</si>
  <si>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</si>
  <si>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</si>
  <si>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</si>
  <si>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</si>
  <si>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</si>
  <si>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</si>
  <si>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</si>
  <si>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</si>
  <si>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</si>
  <si>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</si>
  <si>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</si>
  <si>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</si>
  <si>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</si>
  <si>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</si>
  <si>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</si>
  <si>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</si>
  <si>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</si>
  <si>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</si>
  <si>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</si>
  <si>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</si>
  <si>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</si>
  <si>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</si>
  <si>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</si>
  <si>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</si>
  <si>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</si>
  <si>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</si>
  <si>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</si>
  <si>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</si>
  <si>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</si>
  <si>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</si>
  <si>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</si>
  <si>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</si>
  <si>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</si>
  <si>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</si>
  <si>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</si>
  <si>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</si>
  <si>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</si>
  <si>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</si>
  <si>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</si>
  <si>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</si>
  <si>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</si>
  <si>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</si>
  <si>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</si>
  <si>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</si>
  <si>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</si>
  <si>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</si>
  <si>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</si>
  <si>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</si>
  <si>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</si>
  <si>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</si>
  <si>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</si>
  <si>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</si>
  <si>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</si>
  <si>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</si>
  <si>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</si>
  <si>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</si>
  <si>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</si>
  <si>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</si>
  <si>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</si>
  <si>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</si>
  <si>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</si>
  <si>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</si>
  <si>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</si>
  <si>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</si>
  <si>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</si>
  <si>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</si>
  <si>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</si>
  <si>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</si>
  <si>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</si>
  <si>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</si>
  <si>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</si>
  <si>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</si>
  <si>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</si>
  <si>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</si>
  <si>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</si>
  <si>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</si>
  <si>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</si>
  <si>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</si>
  <si>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</si>
  <si>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</si>
  <si>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</si>
  <si>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</si>
  <si>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</si>
  <si>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</si>
  <si>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</si>
  <si>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</si>
  <si>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</si>
  <si>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</si>
  <si>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</si>
  <si>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</si>
  <si>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</si>
  <si>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</si>
  <si>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</si>
  <si>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</si>
  <si>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</si>
  <si>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</si>
  <si>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</si>
  <si>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</si>
  <si>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</si>
  <si>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</si>
  <si>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</si>
  <si>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</si>
  <si>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</si>
  <si>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</si>
  <si>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</si>
  <si>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</si>
  <si>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</si>
  <si>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</si>
  <si>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</si>
  <si>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</si>
  <si>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</si>
  <si>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</si>
  <si>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</si>
  <si>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</si>
  <si>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</si>
  <si>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</si>
  <si>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</si>
  <si>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</si>
  <si>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</si>
  <si>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</si>
  <si>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</si>
  <si>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</si>
  <si>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</si>
  <si>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</si>
  <si>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</si>
  <si>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</si>
  <si>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</si>
  <si>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</si>
  <si>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</si>
  <si>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</si>
  <si>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</si>
  <si>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</si>
  <si>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</si>
  <si>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</si>
  <si>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</si>
  <si>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</si>
  <si>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</si>
  <si>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</si>
  <si>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</si>
  <si>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</si>
  <si>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</si>
  <si>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</si>
  <si>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</si>
  <si>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</si>
  <si>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</si>
  <si>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</si>
  <si>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</si>
  <si>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</si>
  <si>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</si>
  <si>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</si>
  <si>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</si>
  <si>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</si>
  <si>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</si>
  <si>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</si>
  <si>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</si>
  <si>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</si>
  <si>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</si>
  <si>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</si>
  <si>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</si>
  <si>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</si>
  <si>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</si>
  <si>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</si>
  <si>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</si>
  <si>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</si>
  <si>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</si>
  <si>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</si>
  <si>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</si>
  <si>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</si>
  <si>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</si>
  <si>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</si>
  <si>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</si>
  <si>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</si>
  <si>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</si>
  <si>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</si>
  <si>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</si>
  <si>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</si>
  <si>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</si>
  <si>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</si>
  <si>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</si>
  <si>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</si>
  <si>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</si>
  <si>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</si>
  <si>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</si>
  <si>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</si>
  <si>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</si>
  <si>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</si>
  <si>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</si>
  <si>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</si>
  <si>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</si>
  <si>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</si>
  <si>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</si>
  <si>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</si>
  <si>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</si>
  <si>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</si>
  <si>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</si>
  <si>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</si>
  <si>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</si>
  <si>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</si>
  <si>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</si>
  <si>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</si>
  <si>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</si>
  <si>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</si>
  <si>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</si>
  <si>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</si>
  <si>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</si>
  <si>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</si>
  <si>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</si>
  <si>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</si>
  <si>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</si>
  <si>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</si>
  <si>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</si>
  <si>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</si>
  <si>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</si>
  <si>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</si>
  <si>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</si>
  <si>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</si>
  <si>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</si>
  <si>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</si>
  <si>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</si>
  <si>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</si>
  <si>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</si>
  <si>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</si>
  <si>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</si>
  <si>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</si>
  <si>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</si>
  <si>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</si>
  <si>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</si>
  <si>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</si>
  <si>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</si>
  <si>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</si>
  <si>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</si>
  <si>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</si>
  <si>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</si>
  <si>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</si>
  <si>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</si>
  <si>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</si>
  <si>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</si>
  <si>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</si>
  <si>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</si>
  <si>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</si>
  <si>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</si>
  <si>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</si>
  <si>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</si>
  <si>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</si>
  <si>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</si>
  <si>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</si>
  <si>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</si>
  <si>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</si>
  <si>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</si>
  <si>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</si>
  <si>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</si>
  <si>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</si>
  <si>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</si>
  <si>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</si>
  <si>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</si>
  <si>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</si>
  <si>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</si>
  <si>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</si>
  <si>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</si>
  <si>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</si>
  <si>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</si>
  <si>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</si>
  <si>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</si>
  <si>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</si>
  <si>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</si>
  <si>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</si>
  <si>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</si>
  <si>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</si>
  <si>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</si>
  <si>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</si>
  <si>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</si>
  <si>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</si>
  <si>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</si>
  <si>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</si>
  <si>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</si>
  <si>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</si>
  <si>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</si>
  <si>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</si>
  <si>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</si>
  <si>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</si>
  <si>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</si>
  <si>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</si>
  <si>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</si>
  <si>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</si>
  <si>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</si>
  <si>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</si>
  <si>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</si>
  <si>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</si>
  <si>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</si>
  <si>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</si>
  <si>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</si>
  <si>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</si>
  <si>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</si>
  <si>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</si>
  <si>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</si>
  <si>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</si>
  <si>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</si>
  <si>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</si>
  <si>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</si>
  <si>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</si>
  <si>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</si>
  <si>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</si>
  <si>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</si>
  <si>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</si>
  <si>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</si>
  <si>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</si>
  <si>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</si>
  <si>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</si>
  <si>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</si>
  <si>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</si>
  <si>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</si>
  <si>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</si>
  <si>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</si>
  <si>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</si>
  <si>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</si>
  <si>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</si>
  <si>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</si>
  <si>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</si>
  <si>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</si>
  <si>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</si>
  <si>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</si>
  <si>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</si>
  <si>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</si>
  <si>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</si>
  <si>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</si>
  <si>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</si>
  <si>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</si>
  <si>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</si>
  <si>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</si>
  <si>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</si>
  <si>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</si>
  <si>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</si>
  <si>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</si>
  <si>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</si>
  <si>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</si>
  <si>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</si>
  <si>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</si>
  <si>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</si>
  <si>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</si>
  <si>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</si>
  <si>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</si>
  <si>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</si>
  <si>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</si>
  <si>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</si>
  <si>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</si>
  <si>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</si>
  <si>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</si>
  <si>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</si>
  <si>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</si>
  <si>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</si>
  <si>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</si>
  <si>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</si>
  <si>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</si>
  <si>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</si>
  <si>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</si>
  <si>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</si>
  <si>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</si>
  <si>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</si>
  <si>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</si>
  <si>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</si>
  <si>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</si>
  <si>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</si>
  <si>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</si>
  <si>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</si>
  <si>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</si>
  <si>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</si>
  <si>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</si>
  <si>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</si>
  <si>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</si>
  <si>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</si>
  <si>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</si>
  <si>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</si>
  <si>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</si>
  <si>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</si>
  <si>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</si>
  <si>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</si>
  <si>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</si>
  <si>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</si>
  <si>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</si>
  <si>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</si>
  <si>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</si>
  <si>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</si>
  <si>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</si>
  <si>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</si>
  <si>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</si>
  <si>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</si>
  <si>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</si>
  <si>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</si>
  <si>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</si>
  <si>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</si>
  <si>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</si>
  <si>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</si>
  <si>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</si>
  <si>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</si>
  <si>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</si>
  <si>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</si>
  <si>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</si>
  <si>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</si>
  <si>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</si>
  <si>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</si>
  <si>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</si>
  <si>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</si>
  <si>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</si>
  <si>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</si>
  <si>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</si>
  <si>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</si>
  <si>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</si>
  <si>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</si>
  <si>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</si>
  <si>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</si>
  <si>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</si>
  <si>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</si>
  <si>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</si>
  <si>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</si>
  <si>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</si>
  <si>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</si>
  <si>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</si>
  <si>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</si>
  <si>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</si>
  <si>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</si>
  <si>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</si>
  <si>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</si>
  <si>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</si>
  <si>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</si>
  <si>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</si>
  <si>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</si>
  <si>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</si>
  <si>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</si>
  <si>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</si>
  <si>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</si>
  <si>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</si>
  <si>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</si>
  <si>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</si>
  <si>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</si>
  <si>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</si>
  <si>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</si>
  <si>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</si>
  <si>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</si>
  <si>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</si>
  <si>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</si>
  <si>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</si>
  <si>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</si>
  <si>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</si>
  <si>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</si>
  <si>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</si>
  <si>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</si>
  <si>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</si>
  <si>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</si>
  <si>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</si>
  <si>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</si>
  <si>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</si>
  <si>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</si>
  <si>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</si>
  <si>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</si>
  <si>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</si>
  <si>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</si>
  <si>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</si>
  <si>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</si>
  <si>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</si>
  <si>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</si>
  <si>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</si>
  <si>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</si>
  <si>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</si>
  <si>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</si>
  <si>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</si>
  <si>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</si>
  <si>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</si>
  <si>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</si>
  <si>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</si>
  <si>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</si>
  <si>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</si>
  <si>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</si>
  <si>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</si>
  <si>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</si>
  <si>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</si>
  <si>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</si>
  <si>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</si>
  <si>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</si>
  <si>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</si>
  <si>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</si>
  <si>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</si>
  <si>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</si>
  <si>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</si>
  <si>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</si>
  <si>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</si>
  <si>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</si>
  <si>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</si>
  <si>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</si>
  <si>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</si>
  <si>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</si>
  <si>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</si>
  <si>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</si>
  <si>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</si>
  <si>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</si>
  <si>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</si>
  <si>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</si>
  <si>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</si>
  <si>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</si>
  <si>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</si>
  <si>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</si>
  <si>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</si>
  <si>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</si>
  <si>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</si>
  <si>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</si>
  <si>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</si>
  <si>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</si>
  <si>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</si>
  <si>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</si>
  <si>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</si>
  <si>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</si>
  <si>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</si>
  <si>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</si>
  <si>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</si>
  <si>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</si>
  <si>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</si>
  <si>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</si>
  <si>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</si>
  <si>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</si>
  <si>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</si>
  <si>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</si>
  <si>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</si>
  <si>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</si>
  <si>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</si>
  <si>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</si>
  <si>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</si>
  <si>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</si>
  <si>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</si>
  <si>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</si>
  <si>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</si>
  <si>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</si>
  <si>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</si>
  <si>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</si>
  <si>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</si>
  <si>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</si>
  <si>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</si>
  <si>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</si>
  <si>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</si>
  <si>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</si>
  <si>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</si>
  <si>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</si>
  <si>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</si>
  <si>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</si>
  <si>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</si>
  <si>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</si>
  <si>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</si>
  <si>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</si>
  <si>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</si>
  <si>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</si>
  <si>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</si>
  <si>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</si>
  <si>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</si>
  <si>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</si>
  <si>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</si>
  <si>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</si>
  <si>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</si>
  <si>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</si>
  <si>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</si>
  <si>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</si>
  <si>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</si>
  <si>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</si>
  <si>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</si>
  <si>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</si>
  <si>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</si>
  <si>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</si>
  <si>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</si>
  <si>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</si>
  <si>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</si>
  <si>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</si>
  <si>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</si>
  <si>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</si>
  <si>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</si>
  <si>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</si>
  <si>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</si>
  <si>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</si>
  <si>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</si>
  <si>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</si>
  <si>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</si>
  <si>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</si>
  <si>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</si>
  <si>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</si>
  <si>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</si>
  <si>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</si>
  <si>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</si>
  <si>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</si>
  <si>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</si>
  <si>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</si>
  <si>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</si>
  <si>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</si>
  <si>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</si>
  <si>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</si>
  <si>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</si>
  <si>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</si>
  <si>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</si>
  <si>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</si>
  <si>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</si>
  <si>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</si>
  <si>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</si>
  <si>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</si>
  <si>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</si>
  <si>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</si>
  <si>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</si>
  <si>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</si>
  <si>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</si>
  <si>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</si>
  <si>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</si>
  <si>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</si>
  <si>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</si>
  <si>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</si>
  <si>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</si>
  <si>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</si>
  <si>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</si>
  <si>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</si>
  <si>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</si>
  <si>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</si>
  <si>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</si>
  <si>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</si>
  <si>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</si>
  <si>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</si>
  <si>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</si>
  <si>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</si>
  <si>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</si>
  <si>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</si>
  <si>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</si>
  <si>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</si>
  <si>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</si>
  <si>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</si>
  <si>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</si>
  <si>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</si>
  <si>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</si>
  <si>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</si>
  <si>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</si>
  <si>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</si>
  <si>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</si>
  <si>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</si>
  <si>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</si>
  <si>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</si>
  <si>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</si>
  <si>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</si>
  <si>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</si>
  <si>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</si>
  <si>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</si>
  <si>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</si>
  <si>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</si>
  <si>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</si>
  <si>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</si>
  <si>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</si>
  <si>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</si>
  <si>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</si>
  <si>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</si>
  <si>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</si>
  <si>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</si>
  <si>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</si>
  <si>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</si>
  <si>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</si>
  <si>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</si>
  <si>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</si>
  <si>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</si>
  <si>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</si>
  <si>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</si>
  <si>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</si>
  <si>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</si>
  <si>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</si>
  <si>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</si>
  <si>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</si>
  <si>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</si>
  <si>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</si>
  <si>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</si>
  <si>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</si>
  <si>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</si>
  <si>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</si>
  <si>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</si>
  <si>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</si>
  <si>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</si>
  <si>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</si>
  <si>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</si>
  <si>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</si>
  <si>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</si>
  <si>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</si>
  <si>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</si>
  <si>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</si>
  <si>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</si>
  <si>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</si>
  <si>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</si>
  <si>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</si>
  <si>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</si>
  <si>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</si>
  <si>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</si>
  <si>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</si>
  <si>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</si>
  <si>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</si>
  <si>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</si>
  <si>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</si>
  <si>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</si>
  <si>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</si>
  <si>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</si>
  <si>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</si>
  <si>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</si>
  <si>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</si>
  <si>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</si>
  <si>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</si>
  <si>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</si>
  <si>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</si>
  <si>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</si>
  <si>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</si>
  <si>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</si>
  <si>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</si>
  <si>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</si>
  <si>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</si>
  <si>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</si>
  <si>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</si>
  <si>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</si>
  <si>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</si>
  <si>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</si>
  <si>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</si>
  <si>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</si>
  <si>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</si>
  <si>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</si>
  <si>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</si>
  <si>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</si>
  <si>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</si>
  <si>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</si>
  <si>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</si>
  <si>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</si>
  <si>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</si>
  <si>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</si>
  <si>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</si>
  <si>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</si>
  <si>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</si>
  <si>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</si>
  <si>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</si>
  <si>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</si>
  <si>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</si>
  <si>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</si>
  <si>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</si>
  <si>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</si>
  <si>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</si>
  <si>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</si>
  <si>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</si>
  <si>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</si>
  <si>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</si>
  <si>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</si>
  <si>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</si>
  <si>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</si>
  <si>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</si>
  <si>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</si>
  <si>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</si>
  <si>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</si>
  <si>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</si>
  <si>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</si>
  <si>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</si>
  <si>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</si>
  <si>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</si>
  <si>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</si>
  <si>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</si>
  <si>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</si>
  <si>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</si>
  <si>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</si>
  <si>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</si>
  <si>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</si>
  <si>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</si>
  <si>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</si>
  <si>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</si>
  <si>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</si>
  <si>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</si>
  <si>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</si>
  <si>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</si>
  <si>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</si>
  <si>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</si>
  <si>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</si>
  <si>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</si>
  <si>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</si>
  <si>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</si>
  <si>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</si>
  <si>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</si>
  <si>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</si>
  <si>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</si>
  <si>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</si>
  <si>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</si>
  <si>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</si>
  <si>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</si>
  <si>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</si>
  <si>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</si>
  <si>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</si>
  <si>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</si>
  <si>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</si>
  <si>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</si>
  <si>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</si>
  <si>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</si>
  <si>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</si>
  <si>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</si>
  <si>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</si>
  <si>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</si>
  <si>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</si>
  <si>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</si>
  <si>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</si>
  <si>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</si>
  <si>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</si>
  <si>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</si>
  <si>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</si>
  <si>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</si>
  <si>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</si>
  <si>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</si>
  <si>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</si>
  <si>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</si>
  <si>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</si>
  <si>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</si>
  <si>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</si>
  <si>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</si>
  <si>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</si>
  <si>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</si>
  <si>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</si>
  <si>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</si>
  <si>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</si>
  <si>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</si>
  <si>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</si>
  <si>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</si>
  <si>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</si>
  <si>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</si>
  <si>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</si>
  <si>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</si>
  <si>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</si>
  <si>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</si>
  <si>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</si>
  <si>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</si>
  <si>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</si>
  <si>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</si>
  <si>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</si>
  <si>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</si>
  <si>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</si>
  <si>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</si>
  <si>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</si>
  <si>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</si>
  <si>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</si>
  <si>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</si>
  <si>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</si>
  <si>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</si>
  <si>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</si>
  <si>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</si>
  <si>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</si>
  <si>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</si>
  <si>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</si>
  <si>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</si>
  <si>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</si>
  <si>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</si>
  <si>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</si>
  <si>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</si>
  <si>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</si>
  <si>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</si>
  <si>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</si>
  <si>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</si>
  <si>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</si>
  <si>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</si>
  <si>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</si>
  <si>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</si>
  <si>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</si>
  <si>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</si>
  <si>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</si>
  <si>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</si>
  <si>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</si>
  <si>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</si>
  <si>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</si>
  <si>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</si>
  <si>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</si>
  <si>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</si>
  <si>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</si>
  <si>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</si>
  <si>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</si>
  <si>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</si>
  <si>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</si>
  <si>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</si>
  <si>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</si>
  <si>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</si>
  <si>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</si>
  <si>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</si>
  <si>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</si>
  <si>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</si>
  <si>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</si>
  <si>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</si>
  <si>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</si>
  <si>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</si>
  <si>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</si>
  <si>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</si>
  <si>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</si>
  <si>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</si>
  <si>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</si>
  <si>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</si>
  <si>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</si>
  <si>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</si>
  <si>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</si>
  <si>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</si>
  <si>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</si>
  <si>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</si>
  <si>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</si>
  <si>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</si>
  <si>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</si>
  <si>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</si>
  <si>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</si>
  <si>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</si>
  <si>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</si>
  <si>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</si>
  <si>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</si>
  <si>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</si>
  <si>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</si>
  <si>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</si>
  <si>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</si>
  <si>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</si>
  <si>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</si>
  <si>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</si>
  <si>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</si>
  <si>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</si>
  <si>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</si>
  <si>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</si>
  <si>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</si>
  <si>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</si>
  <si>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</si>
  <si>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</si>
  <si>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</si>
  <si>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</si>
  <si>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</si>
  <si>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</si>
  <si>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</si>
  <si>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</si>
  <si>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</si>
  <si>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</si>
  <si>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</si>
  <si>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</si>
  <si>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</si>
  <si>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</si>
  <si>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</si>
  <si>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</si>
  <si>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</si>
  <si>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</si>
  <si>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</si>
  <si>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</si>
  <si>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</si>
  <si>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</si>
  <si>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</si>
  <si>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</si>
  <si>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</si>
  <si>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</si>
  <si>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</si>
  <si>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</si>
  <si>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</si>
  <si>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</si>
  <si>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</si>
  <si>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</si>
  <si>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</si>
  <si>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</si>
  <si>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</si>
  <si>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</si>
  <si>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</si>
  <si>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</si>
  <si>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</si>
  <si>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</si>
  <si>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</si>
  <si>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</si>
  <si>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</si>
  <si>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</si>
  <si>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</si>
  <si>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</si>
  <si>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</si>
  <si>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</si>
  <si>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</si>
  <si>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</si>
  <si>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</si>
  <si>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</si>
  <si>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</si>
  <si>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</si>
  <si>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</si>
  <si>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</si>
  <si>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</si>
  <si>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</si>
  <si>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</si>
  <si>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</si>
  <si>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</si>
  <si>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</si>
  <si>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</si>
  <si>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</si>
  <si>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</si>
  <si>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</si>
  <si>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</si>
  <si>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</si>
  <si>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</si>
  <si>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</si>
  <si>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</si>
  <si>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</si>
  <si>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</si>
  <si>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</si>
  <si>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</si>
  <si>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</si>
  <si>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</si>
  <si>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</si>
  <si>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</si>
  <si>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</si>
  <si>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</si>
  <si>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</si>
  <si>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</si>
  <si>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</si>
  <si>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</si>
  <si>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</si>
  <si>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</si>
  <si>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</si>
  <si>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</si>
  <si>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</si>
  <si>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</si>
  <si>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</si>
  <si>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</si>
  <si>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</si>
  <si>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</si>
  <si>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</si>
  <si>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</si>
  <si>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</si>
  <si>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</si>
  <si>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</si>
  <si>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</si>
  <si>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</si>
  <si>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</si>
  <si>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</si>
  <si>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</si>
  <si>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</si>
  <si>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</si>
  <si>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</si>
  <si>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</si>
  <si>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</si>
  <si>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</si>
  <si>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</si>
  <si>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</si>
  <si>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</si>
  <si>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</si>
  <si>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</si>
  <si>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</si>
  <si>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</si>
  <si>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</si>
  <si>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</si>
  <si>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</si>
  <si>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</si>
  <si>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</si>
  <si>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</si>
  <si>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</si>
  <si>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</si>
  <si>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</si>
  <si>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</si>
  <si>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</si>
  <si>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</si>
  <si>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</si>
  <si>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</si>
  <si>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</si>
  <si>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</si>
  <si>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</si>
  <si>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</si>
  <si>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</si>
  <si>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</si>
  <si>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</si>
  <si>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</si>
  <si>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</si>
  <si>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</si>
  <si>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</si>
  <si>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</si>
  <si>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</si>
  <si>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</si>
  <si>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</si>
  <si>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</si>
  <si>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</si>
  <si>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</si>
  <si>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</si>
  <si>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</si>
  <si>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</si>
  <si>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</si>
  <si>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</si>
  <si>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</si>
  <si>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</si>
  <si>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</si>
  <si>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</si>
  <si>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</si>
  <si>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</si>
  <si>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</si>
  <si>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</si>
  <si>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</si>
  <si>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</si>
  <si>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</si>
  <si>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</si>
  <si>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</si>
  <si>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</si>
  <si>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</si>
  <si>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</si>
  <si>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</si>
  <si>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</si>
  <si>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</si>
  <si>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</si>
  <si>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</si>
  <si>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</si>
  <si>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</si>
  <si>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</si>
  <si>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</si>
  <si>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</si>
  <si>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</si>
  <si>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</si>
  <si>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</si>
  <si>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</si>
  <si>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</si>
  <si>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</si>
  <si>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</si>
  <si>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</si>
  <si>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</si>
  <si>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</si>
  <si>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</si>
  <si>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</si>
  <si>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</si>
  <si>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</si>
  <si>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</si>
  <si>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</si>
  <si>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</si>
  <si>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</si>
  <si>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</si>
  <si>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</si>
  <si>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</si>
  <si>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</si>
  <si>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</si>
  <si>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</si>
  <si>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</si>
  <si>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</si>
  <si>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</si>
  <si>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</si>
  <si>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</si>
  <si>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</si>
  <si>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</si>
  <si>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</si>
  <si>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</si>
  <si>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</si>
  <si>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</si>
  <si>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</si>
  <si>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</si>
  <si>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</si>
  <si>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</si>
  <si>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</si>
  <si>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</si>
  <si>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</si>
  <si>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</si>
  <si>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</si>
  <si>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</si>
  <si>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</si>
  <si>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</si>
  <si>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</si>
  <si>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</si>
  <si>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</si>
  <si>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</si>
  <si>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</si>
  <si>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</si>
  <si>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</si>
  <si>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</si>
  <si>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</si>
  <si>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</si>
  <si>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</si>
  <si>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</si>
  <si>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</si>
  <si>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</si>
  <si>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</si>
  <si>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</si>
  <si>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</si>
  <si>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</si>
  <si>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</si>
  <si>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</si>
  <si>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</si>
  <si>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</si>
  <si>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</si>
  <si>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</si>
  <si>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</si>
  <si>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</si>
  <si>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</si>
  <si>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</si>
  <si>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</si>
  <si>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</si>
  <si>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</si>
  <si>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</si>
  <si>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</si>
  <si>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</si>
  <si>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</si>
  <si>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</si>
  <si>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</si>
  <si>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</si>
  <si>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</si>
  <si>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</si>
  <si>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</si>
  <si>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</si>
  <si>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</si>
  <si>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</si>
  <si>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</si>
  <si>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</si>
  <si>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</si>
  <si>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</si>
  <si>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</si>
  <si>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</si>
  <si>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</si>
  <si>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</si>
  <si>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</si>
  <si>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</si>
  <si>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</si>
  <si>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</si>
  <si>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</si>
  <si>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</si>
  <si>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</si>
  <si>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</si>
  <si>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</si>
  <si>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</si>
  <si>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</si>
  <si>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</si>
  <si>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</si>
  <si>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</si>
  <si>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</si>
  <si>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</si>
  <si>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</si>
  <si>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</si>
  <si>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</si>
  <si>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</si>
  <si>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</si>
  <si>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</si>
  <si>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</si>
  <si>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</si>
  <si>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</si>
  <si>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</si>
  <si>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</si>
  <si>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</si>
  <si>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</si>
  <si>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</si>
  <si>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</si>
  <si>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</si>
  <si>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</si>
  <si>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</si>
  <si>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</si>
  <si>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</si>
  <si>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</si>
  <si>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</si>
  <si>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</si>
  <si>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</si>
  <si>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</si>
  <si>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</si>
  <si>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</si>
  <si>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</si>
  <si>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</si>
  <si>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</si>
  <si>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</si>
  <si>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</si>
  <si>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</si>
  <si>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</si>
  <si>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</si>
  <si>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</si>
  <si>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</si>
  <si>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</si>
  <si>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</si>
  <si>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</si>
  <si>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</si>
  <si>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</si>
  <si>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</si>
  <si>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</si>
  <si>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</si>
  <si>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</si>
  <si>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</si>
  <si>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</si>
  <si>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</si>
  <si>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</si>
  <si>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</si>
  <si>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</si>
  <si>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</si>
  <si>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</si>
  <si>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</si>
  <si>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</si>
  <si>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</si>
  <si>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</si>
  <si>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</si>
  <si>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</si>
  <si>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</si>
  <si>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</si>
  <si>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</si>
  <si>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</si>
  <si>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</si>
  <si>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</si>
  <si>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</si>
  <si>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</si>
  <si>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</si>
  <si>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</si>
  <si>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</si>
  <si>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</si>
  <si>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</si>
  <si>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</si>
  <si>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</si>
  <si>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</si>
  <si>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</si>
  <si>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</si>
  <si>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</si>
  <si>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</si>
  <si>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</si>
  <si>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</si>
  <si>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</si>
  <si>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</si>
  <si>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</si>
  <si>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</si>
  <si>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</si>
  <si>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</si>
  <si>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</si>
  <si>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</si>
  <si>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</si>
  <si>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</si>
  <si>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</si>
  <si>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</si>
  <si>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</si>
  <si>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</si>
  <si>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</si>
  <si>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</si>
  <si>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</si>
  <si>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</si>
  <si>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</si>
  <si>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</si>
  <si>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</si>
  <si>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</si>
  <si>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</si>
  <si>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</si>
  <si>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</si>
  <si>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</si>
  <si>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</si>
  <si>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</si>
  <si>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</si>
  <si>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</si>
  <si>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</si>
  <si>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</si>
  <si>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</si>
  <si>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</si>
  <si>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</si>
  <si>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</si>
  <si>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</si>
  <si>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</si>
  <si>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</si>
  <si>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</si>
  <si>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</si>
  <si>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</si>
  <si>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</si>
  <si>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</si>
  <si>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</si>
  <si>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</si>
  <si>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</si>
  <si>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</si>
  <si>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</si>
  <si>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</si>
  <si>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</si>
  <si>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</si>
  <si>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</si>
  <si>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</si>
  <si>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</si>
  <si>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</si>
  <si>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</si>
  <si>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</si>
  <si>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</si>
  <si>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</si>
  <si>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</si>
  <si>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</si>
  <si>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</si>
  <si>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</si>
  <si>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</si>
  <si>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</si>
  <si>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</si>
  <si>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</si>
  <si>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</si>
  <si>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</si>
  <si>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</si>
  <si>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</si>
  <si>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</si>
  <si>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</si>
  <si>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</si>
  <si>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</si>
  <si>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</si>
  <si>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</si>
  <si>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</si>
  <si>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</si>
  <si>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</si>
  <si>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</si>
  <si>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</si>
  <si>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</si>
  <si>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</si>
  <si>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</si>
  <si>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</si>
  <si>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</si>
  <si>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</si>
  <si>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</si>
  <si>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</si>
  <si>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</si>
  <si>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</si>
  <si>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</si>
  <si>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</si>
  <si>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</si>
  <si>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</si>
  <si>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</si>
  <si>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</si>
  <si>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</si>
  <si>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</si>
  <si>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</si>
  <si>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</si>
  <si>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</si>
  <si>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</si>
  <si>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</si>
  <si>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</si>
  <si>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</si>
  <si>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</si>
  <si>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</si>
  <si>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</si>
  <si>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</si>
  <si>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</si>
  <si>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</si>
  <si>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</si>
  <si>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</si>
  <si>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</si>
  <si>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</si>
  <si>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</si>
  <si>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</si>
  <si>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</si>
  <si>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</si>
  <si>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</si>
  <si>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</si>
  <si>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</si>
  <si>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</si>
  <si>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</si>
  <si>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</si>
  <si>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</si>
  <si>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</si>
  <si>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</si>
  <si>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</si>
  <si>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</si>
  <si>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</si>
  <si>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</si>
  <si>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</si>
  <si>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</si>
  <si>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</si>
  <si>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</si>
  <si>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</si>
  <si>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</si>
  <si>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</si>
  <si>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</si>
  <si>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</si>
  <si>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</si>
  <si>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</si>
  <si>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</si>
  <si>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</si>
  <si>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</si>
  <si>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</si>
  <si>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</si>
  <si>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</si>
  <si>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</si>
  <si>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</si>
  <si>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</si>
  <si>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</si>
  <si>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</si>
  <si>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</si>
  <si>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</si>
  <si>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</si>
  <si>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</si>
  <si>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</si>
  <si>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</si>
  <si>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</si>
  <si>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</si>
  <si>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</si>
  <si>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</si>
  <si>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</si>
  <si>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</si>
  <si>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</si>
  <si>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</si>
  <si>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</si>
  <si>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</si>
  <si>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</si>
  <si>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</si>
  <si>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</si>
  <si>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</si>
  <si>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</si>
  <si>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</si>
  <si>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</si>
  <si>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</si>
  <si>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</si>
  <si>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</si>
  <si>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</si>
  <si>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</si>
  <si>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</si>
  <si>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</si>
  <si>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</si>
  <si>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</si>
  <si>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</si>
  <si>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</si>
  <si>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</si>
  <si>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</si>
  <si>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</si>
  <si>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</si>
  <si>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</si>
  <si>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</si>
  <si>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</si>
  <si>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</si>
  <si>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</si>
  <si>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</si>
  <si>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</si>
  <si>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</si>
  <si>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</si>
  <si>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</si>
  <si>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</si>
  <si>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</si>
  <si>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</si>
  <si>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</si>
  <si>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</si>
  <si>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</si>
  <si>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</si>
  <si>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</si>
  <si>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</si>
  <si>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</si>
  <si>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</si>
  <si>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</si>
  <si>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</si>
  <si>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</si>
  <si>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</si>
  <si>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</si>
  <si>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</si>
  <si>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</si>
  <si>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</si>
  <si>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</si>
  <si>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</si>
  <si>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</si>
  <si>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</si>
  <si>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</si>
  <si>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</si>
  <si>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</si>
  <si>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</si>
  <si>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</si>
  <si>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</si>
  <si>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</si>
  <si>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</si>
  <si>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</si>
  <si>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</si>
  <si>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</si>
  <si>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</si>
  <si>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</si>
  <si>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</si>
  <si>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</si>
  <si>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</si>
  <si>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</si>
  <si>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</si>
  <si>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</si>
  <si>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</si>
  <si>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</si>
  <si>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</si>
  <si>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</si>
  <si>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</si>
  <si>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</si>
  <si>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</si>
  <si>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</si>
  <si>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</si>
  <si>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</si>
  <si>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</si>
  <si>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</si>
  <si>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</si>
  <si>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</si>
  <si>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</si>
  <si>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</si>
  <si>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</si>
  <si>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</si>
  <si>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</si>
  <si>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</si>
  <si>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</si>
  <si>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</si>
  <si>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</si>
  <si>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</si>
  <si>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</si>
  <si>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</si>
  <si>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</si>
  <si>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</si>
  <si>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</si>
  <si>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</si>
  <si>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</si>
  <si>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</si>
  <si>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</si>
  <si>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</si>
  <si>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</si>
  <si>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</si>
  <si>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</si>
  <si>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</si>
  <si>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</si>
  <si>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</si>
  <si>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</si>
  <si>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</si>
  <si>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</si>
  <si>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</si>
  <si>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</si>
  <si>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</si>
  <si>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</si>
  <si>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</si>
  <si>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</si>
  <si>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</si>
  <si>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</si>
  <si>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</si>
  <si>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</si>
  <si>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</si>
  <si>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</si>
  <si>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</si>
  <si>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</si>
  <si>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</si>
  <si>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</si>
  <si>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</si>
  <si>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</si>
  <si>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</si>
  <si>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</si>
  <si>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</si>
  <si>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</si>
  <si>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</si>
  <si>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</si>
  <si>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</si>
  <si>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</si>
  <si>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</si>
  <si>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</si>
  <si>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</si>
  <si>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</si>
  <si>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</si>
  <si>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</si>
  <si>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</si>
  <si>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</si>
  <si>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</si>
  <si>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</si>
  <si>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</si>
  <si>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</si>
  <si>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</si>
  <si>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</si>
  <si>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</si>
  <si>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</si>
  <si>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</si>
  <si>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</si>
  <si>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</si>
  <si>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</si>
  <si>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</si>
  <si>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</si>
  <si>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</si>
  <si>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</si>
  <si>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</si>
  <si>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</si>
  <si>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</si>
  <si>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</si>
  <si>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</si>
  <si>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</si>
  <si>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</si>
  <si>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</si>
  <si>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</si>
  <si>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</si>
  <si>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</si>
  <si>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</si>
  <si>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</si>
  <si>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</si>
  <si>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</si>
  <si>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</si>
  <si>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</si>
  <si>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</si>
  <si>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</si>
  <si>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</si>
  <si>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</si>
  <si>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</si>
  <si>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</si>
  <si>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</si>
  <si>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</si>
  <si>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</si>
  <si>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</si>
  <si>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</si>
  <si>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</si>
  <si>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</si>
  <si>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</si>
  <si>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</si>
  <si>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</si>
  <si>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</si>
  <si>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</si>
  <si>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</si>
  <si>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</si>
  <si>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</si>
  <si>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</si>
  <si>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</si>
  <si>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</si>
  <si>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</si>
  <si>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</si>
  <si>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</si>
  <si>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</si>
  <si>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</si>
  <si>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</si>
  <si>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</si>
  <si>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</si>
  <si>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</si>
  <si>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</si>
  <si>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</si>
  <si>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</si>
  <si>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</si>
  <si>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</si>
  <si>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</si>
  <si>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</si>
  <si>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</si>
  <si>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</si>
  <si>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</si>
  <si>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</si>
  <si>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</si>
  <si>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</si>
  <si>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</si>
  <si>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</si>
  <si>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</si>
  <si>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</si>
  <si>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</si>
  <si>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</si>
  <si>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</si>
  <si>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</si>
  <si>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</si>
  <si>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</si>
  <si>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</si>
  <si>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</si>
  <si>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</si>
  <si>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</si>
  <si>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</si>
  <si>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</si>
  <si>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</si>
  <si>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</si>
  <si>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</si>
  <si>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</si>
  <si>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</si>
  <si>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</si>
  <si>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</si>
  <si>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</si>
  <si>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</si>
  <si>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</si>
  <si>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</si>
  <si>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</si>
  <si>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</si>
  <si>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</si>
  <si>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</si>
  <si>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</si>
  <si>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</si>
  <si>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</si>
  <si>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</si>
  <si>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</si>
  <si>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</si>
  <si>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</si>
  <si>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</si>
  <si>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</si>
  <si>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</si>
  <si>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</si>
  <si>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</si>
  <si>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</si>
  <si>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</si>
  <si>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</si>
  <si>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</si>
  <si>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</si>
  <si>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</si>
  <si>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</si>
  <si>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</si>
  <si>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</si>
  <si>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</si>
  <si>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</si>
  <si>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</si>
  <si>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</si>
  <si>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</si>
  <si>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</si>
  <si>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</si>
  <si>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</si>
  <si>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</si>
  <si>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</si>
  <si>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</si>
  <si>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</si>
  <si>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</si>
  <si>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</si>
  <si>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</si>
  <si>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</si>
  <si>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</si>
  <si>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</si>
  <si>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</si>
  <si>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</si>
  <si>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</si>
  <si>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</si>
  <si>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</si>
  <si>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</si>
  <si>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</si>
  <si>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</si>
  <si>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</si>
  <si>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</si>
  <si>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</si>
  <si>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</si>
  <si>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</si>
  <si>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</si>
  <si>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</si>
  <si>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</si>
  <si>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</si>
  <si>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</si>
  <si>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</si>
  <si>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</si>
  <si>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</si>
  <si>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</si>
  <si>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</si>
  <si>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</si>
  <si>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</si>
  <si>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</si>
  <si>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</si>
  <si>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</si>
  <si>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</si>
  <si>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</si>
  <si>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</si>
  <si>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</si>
  <si>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</si>
  <si>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</si>
  <si>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</si>
  <si>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</si>
  <si>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</si>
  <si>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</si>
  <si>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</si>
  <si>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</si>
  <si>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</si>
  <si>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</si>
  <si>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</si>
  <si>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</si>
  <si>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</si>
  <si>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</si>
  <si>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</si>
  <si>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</si>
  <si>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</si>
  <si>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</si>
  <si>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</si>
  <si>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</si>
  <si>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</si>
  <si>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</si>
  <si>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</si>
  <si>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</si>
  <si>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</si>
  <si>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</si>
  <si>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</si>
  <si>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</si>
  <si>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</si>
  <si>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</si>
  <si>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</si>
  <si>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</si>
  <si>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</si>
  <si>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</si>
  <si>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</si>
  <si>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</si>
  <si>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</si>
  <si>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</si>
  <si>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</si>
  <si>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</si>
  <si>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</si>
  <si>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</si>
  <si>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</si>
  <si>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</si>
  <si>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</si>
  <si>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</si>
  <si>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</si>
  <si>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</si>
  <si>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</si>
  <si>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</si>
  <si>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</si>
  <si>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</si>
  <si>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</si>
  <si>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</si>
  <si>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</si>
  <si>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</si>
  <si>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</si>
  <si>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</si>
  <si>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</si>
  <si>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</si>
  <si>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</si>
  <si>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</si>
  <si>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</si>
  <si>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</si>
  <si>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</si>
  <si>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</si>
  <si>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</si>
  <si>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</si>
  <si>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</si>
  <si>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</si>
  <si>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</si>
  <si>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</si>
  <si>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</si>
  <si>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</si>
  <si>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</si>
  <si>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</si>
  <si>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</si>
  <si>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</si>
  <si>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</si>
  <si>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</si>
  <si>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</si>
  <si>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</si>
  <si>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</si>
  <si>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</si>
  <si>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</si>
  <si>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</si>
  <si>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</si>
  <si>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</si>
  <si>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</si>
  <si>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</si>
  <si>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</si>
  <si>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</si>
  <si>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</si>
  <si>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</si>
  <si>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</si>
  <si>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</si>
  <si>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</si>
  <si>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</si>
  <si>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</si>
  <si>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</si>
  <si>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</si>
  <si>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</si>
  <si>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</si>
  <si>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</si>
  <si>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</si>
  <si>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</si>
  <si>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</si>
  <si>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</si>
  <si>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</si>
  <si>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</si>
  <si>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</si>
  <si>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</si>
  <si>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</si>
  <si>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</si>
  <si>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</si>
  <si>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</si>
  <si>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</si>
  <si>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</si>
  <si>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</si>
  <si>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</si>
  <si>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</si>
  <si>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</si>
  <si>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</si>
  <si>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</si>
  <si>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</si>
  <si>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</si>
  <si>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</si>
  <si>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</si>
  <si>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</si>
  <si>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</si>
  <si>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</si>
  <si>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</si>
  <si>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</si>
  <si>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</si>
  <si>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</si>
  <si>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</si>
  <si>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</si>
  <si>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</si>
  <si>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</si>
  <si>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</si>
  <si>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</si>
  <si>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</si>
  <si>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</si>
  <si>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</si>
  <si>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</si>
  <si>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</si>
  <si>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</si>
  <si>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</si>
  <si>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</si>
  <si>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</si>
  <si>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</si>
  <si>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</si>
  <si>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</si>
  <si>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</si>
  <si>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</si>
  <si>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</si>
  <si>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</si>
  <si>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</si>
  <si>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</si>
  <si>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</si>
  <si>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</si>
  <si>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</si>
  <si>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</si>
  <si>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</si>
  <si>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</si>
  <si>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</si>
  <si>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</si>
  <si>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</si>
  <si>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</si>
  <si>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</si>
  <si>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</si>
  <si>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</si>
  <si>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</si>
  <si>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</si>
  <si>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</si>
  <si>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</si>
  <si>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</si>
  <si>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</si>
  <si>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</si>
  <si>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</si>
  <si>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</si>
  <si>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</si>
  <si>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</si>
  <si>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</si>
  <si>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</si>
  <si>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</si>
  <si>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</si>
  <si>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</si>
  <si>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</si>
  <si>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</si>
  <si>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</si>
  <si>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</si>
  <si>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</si>
  <si>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</si>
  <si>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</si>
  <si>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</si>
  <si>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</si>
  <si>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</si>
  <si>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</si>
  <si>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</si>
  <si>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</si>
  <si>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</si>
  <si>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</si>
  <si>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</si>
  <si>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</si>
  <si>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</si>
  <si>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</si>
  <si>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</si>
  <si>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</si>
  <si>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</si>
  <si>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</si>
  <si>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</si>
  <si>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</si>
  <si>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</si>
  <si>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</si>
  <si>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</si>
  <si>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</si>
  <si>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</si>
  <si>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</si>
  <si>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</si>
  <si>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</si>
  <si>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</si>
  <si>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</si>
  <si>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</si>
  <si>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</si>
  <si>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</si>
  <si>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</si>
  <si>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</si>
  <si>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</si>
  <si>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</si>
  <si>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</si>
  <si>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</si>
  <si>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</si>
  <si>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</si>
  <si>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</si>
  <si>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</si>
  <si>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</si>
  <si>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</si>
  <si>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</si>
  <si>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</si>
  <si>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</si>
  <si>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</si>
  <si>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</si>
  <si>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</si>
  <si>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</si>
  <si>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</si>
  <si>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</si>
  <si>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</si>
  <si>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</si>
  <si>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</si>
  <si>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</si>
  <si>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</si>
  <si>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</si>
  <si>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</si>
  <si>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</si>
  <si>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</si>
  <si>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</si>
  <si>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</si>
  <si>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</si>
  <si>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</si>
  <si>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</si>
  <si>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</si>
  <si>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</si>
  <si>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</si>
  <si>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</si>
  <si>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</si>
  <si>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</si>
  <si>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</si>
  <si>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</si>
  <si>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</si>
  <si>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</si>
  <si>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</si>
  <si>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</si>
  <si>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</si>
  <si>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</si>
  <si>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</si>
  <si>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</si>
  <si>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</si>
  <si>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</si>
  <si>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</si>
  <si>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</si>
  <si>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</si>
  <si>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</si>
  <si>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</si>
  <si>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</si>
  <si>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</si>
  <si>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</si>
  <si>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</si>
  <si>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</si>
  <si>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</si>
  <si>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</si>
  <si>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</si>
  <si>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</si>
  <si>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</si>
  <si>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</si>
  <si>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</si>
  <si>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</si>
  <si>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</si>
  <si>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</si>
  <si>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</si>
  <si>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</si>
  <si>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</si>
  <si>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</si>
  <si>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</si>
  <si>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</si>
  <si>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</si>
  <si>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</si>
  <si>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</si>
  <si>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</si>
  <si>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</si>
  <si>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</si>
  <si>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</si>
  <si>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</si>
  <si>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</si>
  <si>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</si>
  <si>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</si>
  <si>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</si>
  <si>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</si>
  <si>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</si>
  <si>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</si>
  <si>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</si>
  <si>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</si>
  <si>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</si>
  <si>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</si>
  <si>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</si>
  <si>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</si>
  <si>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</si>
  <si>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</si>
  <si>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</si>
  <si>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</si>
  <si>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</si>
  <si>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</si>
  <si>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</si>
  <si>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</si>
  <si>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</si>
  <si>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</si>
  <si>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</si>
  <si>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</si>
  <si>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</si>
  <si>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</si>
  <si>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</si>
  <si>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</si>
  <si>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</si>
  <si>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</si>
  <si>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</si>
  <si>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</si>
  <si>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</si>
  <si>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</si>
  <si>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</si>
  <si>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</si>
  <si>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</si>
  <si>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</si>
  <si>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</si>
  <si>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</si>
  <si>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</si>
  <si>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</si>
  <si>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</si>
  <si>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</si>
  <si>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</si>
  <si>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</si>
  <si>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</si>
  <si>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</si>
  <si>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</si>
  <si>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</si>
  <si>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</si>
  <si>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</si>
  <si>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</si>
  <si>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</si>
  <si>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</si>
  <si>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</si>
  <si>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</si>
  <si>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</si>
  <si>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</si>
  <si>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</si>
  <si>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</si>
  <si>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</si>
  <si>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</si>
  <si>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</si>
  <si>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</si>
  <si>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</si>
  <si>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</si>
  <si>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</si>
  <si>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</si>
  <si>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</si>
  <si>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</si>
  <si>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</si>
  <si>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</si>
  <si>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</si>
  <si>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</si>
  <si>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</si>
  <si>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</si>
  <si>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</si>
  <si>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</si>
  <si>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</si>
  <si>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</si>
  <si>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</si>
  <si>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</si>
  <si>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</si>
  <si>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</si>
  <si>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</si>
  <si>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</si>
  <si>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</si>
  <si>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</si>
  <si>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</si>
  <si>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</si>
  <si>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</si>
  <si>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</si>
  <si>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</si>
  <si>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</si>
  <si>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</si>
  <si>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</si>
  <si>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</si>
  <si>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</si>
  <si>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</si>
  <si>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</si>
  <si>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</si>
  <si>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</si>
  <si>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</si>
  <si>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</si>
  <si>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</si>
  <si>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</si>
  <si>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</si>
  <si>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</si>
  <si>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</si>
  <si>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</si>
  <si>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</si>
  <si>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</si>
  <si>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</si>
  <si>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</si>
  <si>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</si>
  <si>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</si>
  <si>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</si>
  <si>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</si>
  <si>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</si>
  <si>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</si>
  <si>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</si>
  <si>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</si>
  <si>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</si>
  <si>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</si>
  <si>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</si>
  <si>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</si>
  <si>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</si>
  <si>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</si>
  <si>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</si>
  <si>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</si>
  <si>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</si>
  <si>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</si>
  <si>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</si>
  <si>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</si>
  <si>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</si>
  <si>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</si>
  <si>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</si>
  <si>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</si>
  <si>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</si>
  <si>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</si>
  <si>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</si>
  <si>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</si>
  <si>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</si>
  <si>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</si>
  <si>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</si>
  <si>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</si>
  <si>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</si>
  <si>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</si>
  <si>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</si>
  <si>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</si>
  <si>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</si>
  <si>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</si>
  <si>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</si>
  <si>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</si>
  <si>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</si>
  <si>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</si>
  <si>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</si>
  <si>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</si>
  <si>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</si>
  <si>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</si>
  <si>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</si>
  <si>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</si>
  <si>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</si>
  <si>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</si>
  <si>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</si>
  <si>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</si>
  <si>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</si>
  <si>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</si>
  <si>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</si>
  <si>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</si>
  <si>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</si>
  <si>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</si>
  <si>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</si>
  <si>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</si>
  <si>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</si>
  <si>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</si>
  <si>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</si>
  <si>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</si>
  <si>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</si>
  <si>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</si>
  <si>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</si>
  <si>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</si>
  <si>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</si>
  <si>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</si>
  <si>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</si>
  <si>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</si>
  <si>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</si>
  <si>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</si>
  <si>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</si>
  <si>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</si>
  <si>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</si>
  <si>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</si>
  <si>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</si>
  <si>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</si>
  <si>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</si>
  <si>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</si>
  <si>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</si>
  <si>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</si>
  <si>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</si>
  <si>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</si>
  <si>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</si>
  <si>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</si>
  <si>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</si>
  <si>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</si>
  <si>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</si>
  <si>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</si>
  <si>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</si>
  <si>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</si>
  <si>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</si>
  <si>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</si>
  <si>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</si>
  <si>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</si>
  <si>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</si>
  <si>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</si>
  <si>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</si>
  <si>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</si>
  <si>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</si>
  <si>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</si>
  <si>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</si>
  <si>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</si>
  <si>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</si>
  <si>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</si>
  <si>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</si>
  <si>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</si>
  <si>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</si>
  <si>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</si>
  <si>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</si>
  <si>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</si>
  <si>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</si>
  <si>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</si>
  <si>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</si>
  <si>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</si>
  <si>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</si>
  <si>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</si>
  <si>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</si>
  <si>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</si>
  <si>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</si>
  <si>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</si>
  <si>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</si>
  <si>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</si>
  <si>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</si>
  <si>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</si>
  <si>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</si>
  <si>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</si>
  <si>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</si>
  <si>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</si>
  <si>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</si>
  <si>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</si>
  <si>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</si>
  <si>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</si>
  <si>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</si>
  <si>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</si>
  <si>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</si>
  <si>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</si>
  <si>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</si>
  <si>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</si>
  <si>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</si>
  <si>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</si>
  <si>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</si>
  <si>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</si>
  <si>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</si>
  <si>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</si>
  <si>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</si>
  <si>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</si>
  <si>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</si>
  <si>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</si>
  <si>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</si>
  <si>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</si>
  <si>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</si>
  <si>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</si>
  <si>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</si>
  <si>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</si>
  <si>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</si>
  <si>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</si>
  <si>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</si>
  <si>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</si>
  <si>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</si>
  <si>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</si>
  <si>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</si>
  <si>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</si>
  <si>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</si>
  <si>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</si>
  <si>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</si>
  <si>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</si>
  <si>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</si>
  <si>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</si>
  <si>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</si>
  <si>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</si>
  <si>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</si>
  <si>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</si>
  <si>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</si>
  <si>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</si>
  <si>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</si>
  <si>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</si>
  <si>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</si>
  <si>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</si>
  <si>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</si>
  <si>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</si>
  <si>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</si>
  <si>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</si>
  <si>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</si>
  <si>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</si>
  <si>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</si>
  <si>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</si>
  <si>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</si>
  <si>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</si>
  <si>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</si>
  <si>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</si>
  <si>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</si>
  <si>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</si>
  <si>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</si>
  <si>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</si>
  <si>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</si>
  <si>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</si>
  <si>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</si>
  <si>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</si>
  <si>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</si>
  <si>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</si>
  <si>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</si>
  <si>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</si>
  <si>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</si>
  <si>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</si>
  <si>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</si>
  <si>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</si>
  <si>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</si>
  <si>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</si>
  <si>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</si>
  <si>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</si>
  <si>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</si>
  <si>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</si>
  <si>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</si>
  <si>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</si>
  <si>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</si>
  <si>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</si>
  <si>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</si>
  <si>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</si>
  <si>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</si>
  <si>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</si>
  <si>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</si>
  <si>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</si>
  <si>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</si>
  <si>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</si>
  <si>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</si>
  <si>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</si>
  <si>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</si>
  <si>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</si>
  <si>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</si>
  <si>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</si>
  <si>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</si>
  <si>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</si>
  <si>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</si>
  <si>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</si>
  <si>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</si>
  <si>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</si>
  <si>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</si>
  <si>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</si>
  <si>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</si>
  <si>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</si>
  <si>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</si>
  <si>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</si>
  <si>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</si>
  <si>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</si>
  <si>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</si>
  <si>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</si>
  <si>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</si>
  <si>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</si>
  <si>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</si>
  <si>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</si>
  <si>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</si>
  <si>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</si>
  <si>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</si>
  <si>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</si>
  <si>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</si>
  <si>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</si>
  <si>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</si>
  <si>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</si>
  <si>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</si>
  <si>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</si>
  <si>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</si>
  <si>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</si>
  <si>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</si>
  <si>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</si>
  <si>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</si>
  <si>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</si>
  <si>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</si>
  <si>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</si>
  <si>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</si>
  <si>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</si>
  <si>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</si>
  <si>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</si>
  <si>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</si>
  <si>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</si>
  <si>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</si>
  <si>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</si>
  <si>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</si>
  <si>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</si>
  <si>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</si>
  <si>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</si>
  <si>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</si>
  <si>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</si>
  <si>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</si>
  <si>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</si>
  <si>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</si>
  <si>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</si>
  <si>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</si>
  <si>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</si>
  <si>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</si>
  <si>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</si>
  <si>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</si>
  <si>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</si>
  <si>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</si>
  <si>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</si>
  <si>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</si>
  <si>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</si>
  <si>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</si>
  <si>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</si>
  <si>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</si>
  <si>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</si>
  <si>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</si>
  <si>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</si>
  <si>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</si>
  <si>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</si>
  <si>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</si>
  <si>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</si>
  <si>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</si>
  <si>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</si>
  <si>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</si>
  <si>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</si>
  <si>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</si>
  <si>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</si>
  <si>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</si>
  <si>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</si>
  <si>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</si>
  <si>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</si>
  <si>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</si>
  <si>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</si>
  <si>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</si>
  <si>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</si>
  <si>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</si>
  <si>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</si>
  <si>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</si>
  <si>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</si>
  <si>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</si>
  <si>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</si>
  <si>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</si>
  <si>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</si>
  <si>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</si>
  <si>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</si>
  <si>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</si>
  <si>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</si>
  <si>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</si>
  <si>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</si>
  <si>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</si>
  <si>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</si>
  <si>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</si>
  <si>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</si>
  <si>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</si>
  <si>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</si>
  <si>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</si>
  <si>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</si>
  <si>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</si>
  <si>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</si>
  <si>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</si>
  <si>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</si>
  <si>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</si>
  <si>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</si>
  <si>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</si>
  <si>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</si>
  <si>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</si>
  <si>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</si>
  <si>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</si>
  <si>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</si>
  <si>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</si>
  <si>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</si>
  <si>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</si>
  <si>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</si>
  <si>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</si>
  <si>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</si>
  <si>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</si>
  <si>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</si>
  <si>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</si>
  <si>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</si>
  <si>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</si>
  <si>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</si>
  <si>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</si>
  <si>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</si>
  <si>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</si>
  <si>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</si>
  <si>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</si>
  <si>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</si>
  <si>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</si>
  <si>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</si>
  <si>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</si>
  <si>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</si>
  <si>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</si>
  <si>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</si>
  <si>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</si>
  <si>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</si>
  <si>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</si>
  <si>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</si>
  <si>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</si>
  <si>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</si>
  <si>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</si>
  <si>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</si>
  <si>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</si>
  <si>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</si>
  <si>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</si>
  <si>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</si>
  <si>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</si>
  <si>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</si>
  <si>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</si>
  <si>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</si>
  <si>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</si>
  <si>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</si>
  <si>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</si>
  <si>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</si>
  <si>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</si>
  <si>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</si>
  <si>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</si>
  <si>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</si>
  <si>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</si>
  <si>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</si>
  <si>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</si>
  <si>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</si>
  <si>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</si>
  <si>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</si>
  <si>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</si>
  <si>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</si>
  <si>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</si>
  <si>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</si>
  <si>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</si>
  <si>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</si>
  <si>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</si>
  <si>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</si>
  <si>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</si>
  <si>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</si>
  <si>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</si>
  <si>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</si>
  <si>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</si>
  <si>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</si>
  <si>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</si>
  <si>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</si>
  <si>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</si>
  <si>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</si>
  <si>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</si>
  <si>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</si>
  <si>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</si>
  <si>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</si>
  <si>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</si>
  <si>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</si>
  <si>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</si>
  <si>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</si>
  <si>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</si>
  <si>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</si>
  <si>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</si>
  <si>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</si>
  <si>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</si>
  <si>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</si>
  <si>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</si>
  <si>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</si>
  <si>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</si>
  <si>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</si>
  <si>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</si>
  <si>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</si>
  <si>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</si>
  <si>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</si>
  <si>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</si>
  <si>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</si>
  <si>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</si>
  <si>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</si>
  <si>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</si>
  <si>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</si>
  <si>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</si>
  <si>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</si>
  <si>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</si>
  <si>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</si>
  <si>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</si>
  <si>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</si>
  <si>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</si>
  <si>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</si>
  <si>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</si>
  <si>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</si>
  <si>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</si>
  <si>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</si>
  <si>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</si>
  <si>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</si>
  <si>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</si>
  <si>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</si>
  <si>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</si>
  <si>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</si>
  <si>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</si>
  <si>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</si>
  <si>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</si>
  <si>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</si>
  <si>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</si>
  <si>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</si>
  <si>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</si>
  <si>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</si>
  <si>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</si>
  <si>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</si>
  <si>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</si>
  <si>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</si>
  <si>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</si>
  <si>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</si>
  <si>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</si>
  <si>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</si>
  <si>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</si>
  <si>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</si>
  <si>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</si>
  <si>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</si>
  <si>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</si>
  <si>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</si>
  <si>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</si>
  <si>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</si>
  <si>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</si>
  <si>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</si>
  <si>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</si>
  <si>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</si>
  <si>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</si>
  <si>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</si>
  <si>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</si>
  <si>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</si>
  <si>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</si>
  <si>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</si>
  <si>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</si>
  <si>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</si>
  <si>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</si>
  <si>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</si>
  <si>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</si>
  <si>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</si>
  <si>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</si>
  <si>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</si>
  <si>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</si>
  <si>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</si>
  <si>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</si>
  <si>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</si>
  <si>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</si>
  <si>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</si>
  <si>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</si>
  <si>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</si>
  <si>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</si>
  <si>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</si>
  <si>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</si>
  <si>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</si>
  <si>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</si>
  <si>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</si>
  <si>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</si>
  <si>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</si>
  <si>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</si>
  <si>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</si>
  <si>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</si>
  <si>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</si>
  <si>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</si>
  <si>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</si>
  <si>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</si>
  <si>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</si>
  <si>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</si>
  <si>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</si>
  <si>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</si>
  <si>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</si>
  <si>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</si>
  <si>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</si>
  <si>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</si>
  <si>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</si>
  <si>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</si>
  <si>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</si>
  <si>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</si>
  <si>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</si>
  <si>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</si>
  <si>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</si>
  <si>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</si>
  <si>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</si>
  <si>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</si>
  <si>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</si>
  <si>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</si>
  <si>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</si>
  <si>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</si>
  <si>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</si>
  <si>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</si>
  <si>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</si>
  <si>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</si>
  <si>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</si>
  <si>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</si>
  <si>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</si>
  <si>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</si>
  <si>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</si>
  <si>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</si>
  <si>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</si>
  <si>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</si>
  <si>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</si>
  <si>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</si>
  <si>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</si>
  <si>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</si>
  <si>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</si>
  <si>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</si>
  <si>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</si>
  <si>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</si>
  <si>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</si>
  <si>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</si>
  <si>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</si>
  <si>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</si>
  <si>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</si>
  <si>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</si>
  <si>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</si>
  <si>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</si>
  <si>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</si>
  <si>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</si>
  <si>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</si>
  <si>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</si>
  <si>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</si>
  <si>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</si>
  <si>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</si>
  <si>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</si>
  <si>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</si>
  <si>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</si>
  <si>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</si>
  <si>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</si>
  <si>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</si>
  <si>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</si>
  <si>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</si>
  <si>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</si>
  <si>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</si>
  <si>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</si>
  <si>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</si>
  <si>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</si>
  <si>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</si>
  <si>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</si>
  <si>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</si>
  <si>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</si>
  <si>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</si>
  <si>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</si>
  <si>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</si>
  <si>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</si>
  <si>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</si>
  <si>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</si>
  <si>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</si>
  <si>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</si>
  <si>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</si>
  <si>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</si>
  <si>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</si>
  <si>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</si>
  <si>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</si>
  <si>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</si>
  <si>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</si>
  <si>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</si>
  <si>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</si>
  <si>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</si>
  <si>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</si>
  <si>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</si>
  <si>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</si>
  <si>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</si>
  <si>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</si>
  <si>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</si>
  <si>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</si>
  <si>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</si>
  <si>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</si>
  <si>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</si>
  <si>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</si>
  <si>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</si>
  <si>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</si>
  <si>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</si>
  <si>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</si>
  <si>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</si>
  <si>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</si>
  <si>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</si>
  <si>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</si>
  <si>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</si>
  <si>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</si>
  <si>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</si>
  <si>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</si>
  <si>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</si>
  <si>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</si>
  <si>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</si>
  <si>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</si>
  <si>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</si>
  <si>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</si>
  <si>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</si>
  <si>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</si>
  <si>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</si>
  <si>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</si>
  <si>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</si>
  <si>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</si>
  <si>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</si>
  <si>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</si>
  <si>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</si>
  <si>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</si>
  <si>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</si>
  <si>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</si>
  <si>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</si>
  <si>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</si>
  <si>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</si>
  <si>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</si>
  <si>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</si>
  <si>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</si>
  <si>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</si>
  <si>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</si>
  <si>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</si>
  <si>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</si>
  <si>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</si>
  <si>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</si>
  <si>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</si>
  <si>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</si>
  <si>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</si>
  <si>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</si>
  <si>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</si>
  <si>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</si>
  <si>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</si>
  <si>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</si>
  <si>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</si>
  <si>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</si>
  <si>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</si>
  <si>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</si>
  <si>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</si>
  <si>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</si>
  <si>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</si>
  <si>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</si>
  <si>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</si>
  <si>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</si>
  <si>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</si>
  <si>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</si>
  <si>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</si>
  <si>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</si>
  <si>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</si>
  <si>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</si>
  <si>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</si>
  <si>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</si>
  <si>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</si>
  <si>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</si>
  <si>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</si>
  <si>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</si>
  <si>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</si>
  <si>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</si>
  <si>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</si>
  <si>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</si>
  <si>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</si>
  <si>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</si>
  <si>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</si>
  <si>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</si>
  <si>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</si>
  <si>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</si>
  <si>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</si>
  <si>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</si>
  <si>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</si>
  <si>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</si>
  <si>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</si>
  <si>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</si>
  <si>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</si>
  <si>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</si>
  <si>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</si>
  <si>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</si>
  <si>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</si>
  <si>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</si>
  <si>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</si>
  <si>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</si>
  <si>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</si>
  <si>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</si>
  <si>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</si>
  <si>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</si>
  <si>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</si>
  <si>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</si>
  <si>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</si>
  <si>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</si>
  <si>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</si>
  <si>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</si>
  <si>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</si>
  <si>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</si>
  <si>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</si>
  <si>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</si>
  <si>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</si>
  <si>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</si>
  <si>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</si>
  <si>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</si>
  <si>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</si>
  <si>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</si>
  <si>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</si>
  <si>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</si>
  <si>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</si>
  <si>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</si>
  <si>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</si>
  <si>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</si>
  <si>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</si>
  <si>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</si>
  <si>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</si>
  <si>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</si>
  <si>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</si>
  <si>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</si>
  <si>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</si>
  <si>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</si>
  <si>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</si>
  <si>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</si>
  <si>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</si>
  <si>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</si>
  <si>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</si>
  <si>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</si>
  <si>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</si>
  <si>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</si>
  <si>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</si>
  <si>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</si>
  <si>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</si>
  <si>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</si>
  <si>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</si>
  <si>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</si>
  <si>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</si>
  <si>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</si>
  <si>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</si>
  <si>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</si>
  <si>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</si>
  <si>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</si>
  <si>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</si>
  <si>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</si>
  <si>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</si>
  <si>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</si>
  <si>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</si>
  <si>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</si>
  <si>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</si>
  <si>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</si>
  <si>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</si>
  <si>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</si>
  <si>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</si>
  <si>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</si>
  <si>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</si>
  <si>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</si>
  <si>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</si>
  <si>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</si>
  <si>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</si>
  <si>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</si>
  <si>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</si>
  <si>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</si>
  <si>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</si>
  <si>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</si>
  <si>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</si>
  <si>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</si>
  <si>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</si>
  <si>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</si>
  <si>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</si>
  <si>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</si>
  <si>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</si>
  <si>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</si>
  <si>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</si>
  <si>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</si>
  <si>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</si>
  <si>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</si>
  <si>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</si>
  <si>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</si>
  <si>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</si>
  <si>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</si>
  <si>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</si>
  <si>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</si>
  <si>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</si>
  <si>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</si>
  <si>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</si>
  <si>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</si>
  <si>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</si>
  <si>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</si>
  <si>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</si>
  <si>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</si>
  <si>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</si>
  <si>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</si>
  <si>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</si>
  <si>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</si>
  <si>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</si>
  <si>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</si>
  <si>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</si>
  <si>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</si>
  <si>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</si>
  <si>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</si>
  <si>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</si>
  <si>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</si>
  <si>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</si>
  <si>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</si>
  <si>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</si>
  <si>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</si>
  <si>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</si>
  <si>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</si>
  <si>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</si>
  <si>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</si>
  <si>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</si>
  <si>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</si>
  <si>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</si>
  <si>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</si>
  <si>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</si>
  <si>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</si>
  <si>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</si>
  <si>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</si>
  <si>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</si>
  <si>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</si>
  <si>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</si>
  <si>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</si>
  <si>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</si>
  <si>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</si>
  <si>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</si>
  <si>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</si>
  <si>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</si>
  <si>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</si>
  <si>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</si>
  <si>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</si>
  <si>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</si>
  <si>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</si>
  <si>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</si>
  <si>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</si>
  <si>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</si>
  <si>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</si>
  <si>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</si>
  <si>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</si>
  <si>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</si>
  <si>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</si>
  <si>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</si>
  <si>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</si>
  <si>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</si>
  <si>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</si>
  <si>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</si>
  <si>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</si>
  <si>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</si>
  <si>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</si>
  <si>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</si>
  <si>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</si>
  <si>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</si>
  <si>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</si>
  <si>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</si>
  <si>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</si>
  <si>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</si>
  <si>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</si>
  <si>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</si>
  <si>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</si>
  <si>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</si>
  <si>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</si>
  <si>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</si>
  <si>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</si>
  <si>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</si>
  <si>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</si>
  <si>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</si>
  <si>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</si>
  <si>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</si>
  <si>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</si>
  <si>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</si>
  <si>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</si>
  <si>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</si>
  <si>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</si>
  <si>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</si>
  <si>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</si>
  <si>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</si>
  <si>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</si>
  <si>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</si>
  <si>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</si>
  <si>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</si>
  <si>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</si>
  <si>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</si>
  <si>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</si>
  <si>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</si>
  <si>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</si>
  <si>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</si>
  <si>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</si>
  <si>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</si>
  <si>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</si>
  <si>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</si>
  <si>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</si>
  <si>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</si>
  <si>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</si>
  <si>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</si>
  <si>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</si>
  <si>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</si>
  <si>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</si>
  <si>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</si>
  <si>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</si>
  <si>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</si>
  <si>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</si>
  <si>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</si>
  <si>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</si>
  <si>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</si>
  <si>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</si>
  <si>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</si>
  <si>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</si>
  <si>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</si>
  <si>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</si>
  <si>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</si>
  <si>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</si>
  <si>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</si>
  <si>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</si>
  <si>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</si>
  <si>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</si>
  <si>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</si>
  <si>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</si>
  <si>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</si>
  <si>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</si>
  <si>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</si>
  <si>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</si>
  <si>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</si>
  <si>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</si>
  <si>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</si>
  <si>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</si>
  <si>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</si>
  <si>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</si>
  <si>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</si>
  <si>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</si>
  <si>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</si>
  <si>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</si>
  <si>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</si>
  <si>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</si>
  <si>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</si>
  <si>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</si>
  <si>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</si>
  <si>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</si>
  <si>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</si>
  <si>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</si>
  <si>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</si>
  <si>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</si>
  <si>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</si>
  <si>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</si>
  <si>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</si>
  <si>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</si>
  <si>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</si>
  <si>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</si>
  <si>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</si>
  <si>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</si>
  <si>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</si>
  <si>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</si>
  <si>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</si>
  <si>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</si>
  <si>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</si>
  <si>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</si>
  <si>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</si>
  <si>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</si>
  <si>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</si>
  <si>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</si>
  <si>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</si>
  <si>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</si>
  <si>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</si>
  <si>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</si>
  <si>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</si>
  <si>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</si>
  <si>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</si>
  <si>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</si>
  <si>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</si>
  <si>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</si>
  <si>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</si>
  <si>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</si>
  <si>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</si>
  <si>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</si>
  <si>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</si>
  <si>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</si>
  <si>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</si>
  <si>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</si>
  <si>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</si>
  <si>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</si>
  <si>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</si>
  <si>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</si>
  <si>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</si>
  <si>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</si>
  <si>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</si>
  <si>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</si>
  <si>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</si>
  <si>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</si>
  <si>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</si>
  <si>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</si>
  <si>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</si>
  <si>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</si>
  <si>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</si>
  <si>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</si>
  <si>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</si>
  <si>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</si>
  <si>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</si>
  <si>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</si>
  <si>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</si>
  <si>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</si>
  <si>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</si>
  <si>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</si>
  <si>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</si>
  <si>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</si>
  <si>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</si>
  <si>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</si>
  <si>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</si>
  <si>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</si>
  <si>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</si>
  <si>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</si>
  <si>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</si>
  <si>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</si>
  <si>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</si>
  <si>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</si>
  <si>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</si>
  <si>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</si>
  <si>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</si>
  <si>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</si>
  <si>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</si>
  <si>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</si>
  <si>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</si>
  <si>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</si>
  <si>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</si>
  <si>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</si>
  <si>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</si>
  <si>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</si>
  <si>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</si>
  <si>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</si>
  <si>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</si>
  <si>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</si>
  <si>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</si>
  <si>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</si>
  <si>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</si>
  <si>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</si>
  <si>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</si>
  <si>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</si>
  <si>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</si>
  <si>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</si>
  <si>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</si>
  <si>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</si>
  <si>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</si>
  <si>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</si>
  <si>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</si>
  <si>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</si>
  <si>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</si>
  <si>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</si>
  <si>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</si>
  <si>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</si>
  <si>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</si>
  <si>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</si>
  <si>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</si>
  <si>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</si>
  <si>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</si>
  <si>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</si>
  <si>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</si>
  <si>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</si>
  <si>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</si>
  <si>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</si>
  <si>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</si>
  <si>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</si>
  <si>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</si>
  <si>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</si>
  <si>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</si>
  <si>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</si>
  <si>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</si>
  <si>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</si>
  <si>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</si>
  <si>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</si>
  <si>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</si>
  <si>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</si>
  <si>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</si>
  <si>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</si>
  <si>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</si>
  <si>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</si>
  <si>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</si>
  <si>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</si>
  <si>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</si>
  <si>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</si>
  <si>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</si>
  <si>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</si>
  <si>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</si>
  <si>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</si>
  <si>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</si>
  <si>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</si>
  <si>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</si>
  <si>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</si>
  <si>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</si>
  <si>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</si>
  <si>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</si>
  <si>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</si>
  <si>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</si>
  <si>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</si>
  <si>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</si>
  <si>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</si>
  <si>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</si>
  <si>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</si>
  <si>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</si>
  <si>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</si>
  <si>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</si>
  <si>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</si>
  <si>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</si>
  <si>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</si>
  <si>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</si>
  <si>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</si>
  <si>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</si>
  <si>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</si>
  <si>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</si>
  <si>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</si>
  <si>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</si>
  <si>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</si>
  <si>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</si>
  <si>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</si>
  <si>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</si>
  <si>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</si>
  <si>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</si>
  <si>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</si>
  <si>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</si>
  <si>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</si>
  <si>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</si>
  <si>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</si>
  <si>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</si>
  <si>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</si>
  <si>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</si>
  <si>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</si>
  <si>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</si>
  <si>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</si>
  <si>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</si>
  <si>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</si>
  <si>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</si>
  <si>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</si>
  <si>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</si>
  <si>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</si>
  <si>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</si>
  <si>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</si>
  <si>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</si>
  <si>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</si>
  <si>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</si>
  <si>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</si>
  <si>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</si>
  <si>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</si>
  <si>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</si>
  <si>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</si>
  <si>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</si>
  <si>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</si>
  <si>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</si>
  <si>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</si>
  <si>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</si>
  <si>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</si>
  <si>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</si>
  <si>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</si>
  <si>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</si>
  <si>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</si>
  <si>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</si>
  <si>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</si>
  <si>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</si>
  <si>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</si>
  <si>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</si>
  <si>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</si>
  <si>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</si>
  <si>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</si>
  <si>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</si>
  <si>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</si>
  <si>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</si>
  <si>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</si>
  <si>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</si>
  <si>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</si>
  <si>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</si>
  <si>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</si>
  <si>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</si>
  <si>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</si>
  <si>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</si>
  <si>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</si>
  <si>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</si>
  <si>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</si>
  <si>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</si>
  <si>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</si>
  <si>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</si>
  <si>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</si>
  <si>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</si>
  <si>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</si>
  <si>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</si>
  <si>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</si>
  <si>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</si>
  <si>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</si>
  <si>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</si>
  <si>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</si>
  <si>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</si>
  <si>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</si>
  <si>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</si>
  <si>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</si>
  <si>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</si>
  <si>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</si>
  <si>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</si>
  <si>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</si>
  <si>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</si>
  <si>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</si>
  <si>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</si>
  <si>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</si>
  <si>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</si>
  <si>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</si>
  <si>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</si>
  <si>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</si>
  <si>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</si>
  <si>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</si>
  <si>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</si>
  <si>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</si>
  <si>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</si>
  <si>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</si>
  <si>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</si>
  <si>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</si>
  <si>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</si>
  <si>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</si>
  <si>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</si>
  <si>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</si>
  <si>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</si>
  <si>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</si>
  <si>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</si>
  <si>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</si>
  <si>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</si>
  <si>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</si>
  <si>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</si>
  <si>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</si>
  <si>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</si>
  <si>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</si>
  <si>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</si>
  <si>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</si>
  <si>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</si>
  <si>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</si>
  <si>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</si>
  <si>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</si>
  <si>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</si>
  <si>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</si>
  <si>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</si>
  <si>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</si>
  <si>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</si>
  <si>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</si>
  <si>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</si>
  <si>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</si>
  <si>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</si>
  <si>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</si>
  <si>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</si>
  <si>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</si>
  <si>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</si>
  <si>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</si>
  <si>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</si>
  <si>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</si>
  <si>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</si>
  <si>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</si>
  <si>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</si>
  <si>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</si>
  <si>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</si>
  <si>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</si>
  <si>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</si>
  <si>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</si>
  <si>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</si>
  <si>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</si>
  <si>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</si>
  <si>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</si>
  <si>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</si>
  <si>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</si>
  <si>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</si>
  <si>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</si>
  <si>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</si>
  <si>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</si>
  <si>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</si>
  <si>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</si>
  <si>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</si>
  <si>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</si>
  <si>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</si>
  <si>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</si>
  <si>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</si>
  <si>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</si>
  <si>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</si>
  <si>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</si>
  <si>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</si>
  <si>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</si>
  <si>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</si>
  <si>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</si>
  <si>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</si>
  <si>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</si>
  <si>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</si>
  <si>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</si>
  <si>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</si>
  <si>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</si>
  <si>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</si>
  <si>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</si>
  <si>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</si>
  <si>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</si>
  <si>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</si>
  <si>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</si>
  <si>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</si>
  <si>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</si>
  <si>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</si>
  <si>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</si>
  <si>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</si>
  <si>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</si>
  <si>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</si>
  <si>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</si>
  <si>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</si>
  <si>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</si>
  <si>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</si>
  <si>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</si>
  <si>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</si>
  <si>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</si>
  <si>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</si>
  <si>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</si>
  <si>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</si>
  <si>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</si>
  <si>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</si>
  <si>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</si>
  <si>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</si>
  <si>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</si>
  <si>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</si>
  <si>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</si>
  <si>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</si>
  <si>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</si>
  <si>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</si>
  <si>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</si>
  <si>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</si>
  <si>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</si>
  <si>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</si>
  <si>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</si>
  <si>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</si>
  <si>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</si>
  <si>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</si>
  <si>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</si>
  <si>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</si>
  <si>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</si>
  <si>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</si>
  <si>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</si>
  <si>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</si>
  <si>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</si>
  <si>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</si>
  <si>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</si>
  <si>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</si>
  <si>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</si>
  <si>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</si>
  <si>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</si>
  <si>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</si>
  <si>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</si>
  <si>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</si>
  <si>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</si>
  <si>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</si>
  <si>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</si>
  <si>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</si>
  <si>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</si>
  <si>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</si>
  <si>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</si>
  <si>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</si>
  <si>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</si>
  <si>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</si>
  <si>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</si>
  <si>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</si>
  <si>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</si>
  <si>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</si>
  <si>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</si>
  <si>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</si>
  <si>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</si>
  <si>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</si>
  <si>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</si>
  <si>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</si>
  <si>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</si>
  <si>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</si>
  <si>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</si>
  <si>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</si>
  <si>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</si>
  <si>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</si>
  <si>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</si>
  <si>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</si>
  <si>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</si>
  <si>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</si>
  <si>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</si>
  <si>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</si>
  <si>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</si>
  <si>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</si>
  <si>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</si>
  <si>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</si>
  <si>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</si>
  <si>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</si>
  <si>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</si>
  <si>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</si>
  <si>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</si>
  <si>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</si>
  <si>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</si>
  <si>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</si>
  <si>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</si>
  <si>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</si>
  <si>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</si>
  <si>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</si>
  <si>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</si>
  <si>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</si>
  <si>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</si>
  <si>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</si>
  <si>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</si>
  <si>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</si>
  <si>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</si>
  <si>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</si>
  <si>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</si>
  <si>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</si>
  <si>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</si>
  <si>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</si>
  <si>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</si>
  <si>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</si>
  <si>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</si>
  <si>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</si>
  <si>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</si>
  <si>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</si>
  <si>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</si>
  <si>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</si>
  <si>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</si>
  <si>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</si>
  <si>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</si>
  <si>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</si>
  <si>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</si>
  <si>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</si>
  <si>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</si>
  <si>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</si>
  <si>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</si>
  <si>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</si>
  <si>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</si>
  <si>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</si>
  <si>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</si>
  <si>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</si>
  <si>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</si>
  <si>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</si>
  <si>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</si>
  <si>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</si>
  <si>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</si>
  <si>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</si>
  <si>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</si>
  <si>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</si>
  <si>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</si>
  <si>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</si>
  <si>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</si>
  <si>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</si>
  <si>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</si>
  <si>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</si>
  <si>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</si>
  <si>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</si>
  <si>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</si>
  <si>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</si>
  <si>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</si>
  <si>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</si>
  <si>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</si>
  <si>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</si>
  <si>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</si>
  <si>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</si>
  <si>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</si>
  <si>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</si>
  <si>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</si>
  <si>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</si>
  <si>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</si>
  <si>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</si>
  <si>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</si>
  <si>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</si>
  <si>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</si>
  <si>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</si>
  <si>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</si>
  <si>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</si>
  <si>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</si>
  <si>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</si>
  <si>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</si>
  <si>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</si>
  <si>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</si>
  <si>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</si>
  <si>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</si>
  <si>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</si>
  <si>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</si>
  <si>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</si>
  <si>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</si>
  <si>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</si>
  <si>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</si>
  <si>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</si>
  <si>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</si>
  <si>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</si>
  <si>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</si>
  <si>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</si>
  <si>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</si>
  <si>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</si>
  <si>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</si>
  <si>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</si>
  <si>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</si>
  <si>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</si>
  <si>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</si>
  <si>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</si>
  <si>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</si>
  <si>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</si>
  <si>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</si>
  <si>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</si>
  <si>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</si>
  <si>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</si>
  <si>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</si>
  <si>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</si>
  <si>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</si>
  <si>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</si>
  <si>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</si>
  <si>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</si>
  <si>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</si>
  <si>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</si>
  <si>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</si>
  <si>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</si>
  <si>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</si>
  <si>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</si>
  <si>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</si>
  <si>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</si>
  <si>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</si>
  <si>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</si>
  <si>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</si>
  <si>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</si>
  <si>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</si>
  <si>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</si>
  <si>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</si>
  <si>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</si>
  <si>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</si>
  <si>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</si>
  <si>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</si>
  <si>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</si>
  <si>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</si>
  <si>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</si>
  <si>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</si>
  <si>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</si>
  <si>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</si>
  <si>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</si>
  <si>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</si>
  <si>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</si>
  <si>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</si>
  <si>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</si>
  <si>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</si>
  <si>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</si>
  <si>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</si>
  <si>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</si>
  <si>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</si>
  <si>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</si>
  <si>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</si>
  <si>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</si>
  <si>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</si>
  <si>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</si>
  <si>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</si>
  <si>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</si>
  <si>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</si>
  <si>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</si>
  <si>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</si>
  <si>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</si>
  <si>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</si>
  <si>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</si>
  <si>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</si>
  <si>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</si>
  <si>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</si>
  <si>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</si>
  <si>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</si>
  <si>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</si>
  <si>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</si>
  <si>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</si>
  <si>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</si>
  <si>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</si>
  <si>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</si>
  <si>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</si>
  <si>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</si>
  <si>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</si>
  <si>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</si>
  <si>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</si>
  <si>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</si>
  <si>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</si>
  <si>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</si>
  <si>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</si>
  <si>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</si>
  <si>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</si>
  <si>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</si>
  <si>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</si>
  <si>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</si>
  <si>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</si>
  <si>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</si>
  <si>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</si>
  <si>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</si>
  <si>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</si>
  <si>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</si>
  <si>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</si>
  <si>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</si>
  <si>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</si>
  <si>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</si>
  <si>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</si>
  <si>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</si>
  <si>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</si>
  <si>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</si>
  <si>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</si>
  <si>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</si>
  <si>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</si>
  <si>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</si>
  <si>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</si>
  <si>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</si>
  <si>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</si>
  <si>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</si>
  <si>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</si>
  <si>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</si>
  <si>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</si>
  <si>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</si>
  <si>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</si>
  <si>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</si>
  <si>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</si>
  <si>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</si>
  <si>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</si>
  <si>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</si>
  <si>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</si>
  <si>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</si>
  <si>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</si>
  <si>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</si>
  <si>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</si>
  <si>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</si>
  <si>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</si>
  <si>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</si>
  <si>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</si>
  <si>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</si>
  <si>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</si>
  <si>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</si>
  <si>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</si>
  <si>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</si>
  <si>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</si>
  <si>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</si>
  <si>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</si>
  <si>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</si>
  <si>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</si>
  <si>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</si>
  <si>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</si>
  <si>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</si>
  <si>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</si>
  <si>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</si>
  <si>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</si>
  <si>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</si>
  <si>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</si>
  <si>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</si>
  <si>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</si>
  <si>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</si>
  <si>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</si>
  <si>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</si>
  <si>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</si>
  <si>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</si>
  <si>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</si>
  <si>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</si>
  <si>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</si>
  <si>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</si>
  <si>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</si>
  <si>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</si>
  <si>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</si>
  <si>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</si>
  <si>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</si>
  <si>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</si>
  <si>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</si>
  <si>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</si>
  <si>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</si>
  <si>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</si>
  <si>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</si>
  <si>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</si>
  <si>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</si>
  <si>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</si>
  <si>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</si>
  <si>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</si>
  <si>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</si>
  <si>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</si>
  <si>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</si>
  <si>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</si>
  <si>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</si>
  <si>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</si>
  <si>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</si>
  <si>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</si>
  <si>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</si>
  <si>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</si>
  <si>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</si>
  <si>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</si>
  <si>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</si>
  <si>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</si>
  <si>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</si>
  <si>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</si>
  <si>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</si>
  <si>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</si>
  <si>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</si>
  <si>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</si>
  <si>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</si>
  <si>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</si>
  <si>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</si>
  <si>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</si>
  <si>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</si>
  <si>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</si>
  <si>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</si>
  <si>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</si>
  <si>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</si>
  <si>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</si>
  <si>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</si>
  <si>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</si>
  <si>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</si>
  <si>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</si>
  <si>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</si>
  <si>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</si>
  <si>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</si>
  <si>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</si>
  <si>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</si>
  <si>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</si>
  <si>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</si>
  <si>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</si>
  <si>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</si>
  <si>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</si>
  <si>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</si>
  <si>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</si>
  <si>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</si>
  <si>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</si>
  <si>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</si>
  <si>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</si>
  <si>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</si>
  <si>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</si>
  <si>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</si>
  <si>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</si>
  <si>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</si>
  <si>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</si>
  <si>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</si>
  <si>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</si>
  <si>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</si>
  <si>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</si>
  <si>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</si>
  <si>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</si>
  <si>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</si>
  <si>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</si>
  <si>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</si>
  <si>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</si>
  <si>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</si>
  <si>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</si>
  <si>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</si>
  <si>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</si>
  <si>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</si>
  <si>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</si>
  <si>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</si>
  <si>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</si>
  <si>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</si>
  <si>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</si>
  <si>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</si>
  <si>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</si>
  <si>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</si>
  <si>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</si>
  <si>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</si>
  <si>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</si>
  <si>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</si>
  <si>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</si>
  <si>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</si>
  <si>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</si>
  <si>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</si>
  <si>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</si>
  <si>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</si>
  <si>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</si>
  <si>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</si>
  <si>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</si>
  <si>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</si>
  <si>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</si>
  <si>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</si>
  <si>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</si>
  <si>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</si>
  <si>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</si>
  <si>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</si>
  <si>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</si>
  <si>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</si>
  <si>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</si>
  <si>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</si>
  <si>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</si>
  <si>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</si>
  <si>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</si>
  <si>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</si>
  <si>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</si>
  <si>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</si>
  <si>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</si>
  <si>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</si>
  <si>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</si>
  <si>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</si>
  <si>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</si>
  <si>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</si>
  <si>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</si>
  <si>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</si>
  <si>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</si>
  <si>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</si>
  <si>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</si>
  <si>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</si>
  <si>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</si>
  <si>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</si>
  <si>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</si>
  <si>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</si>
  <si>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</si>
  <si>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</si>
  <si>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</si>
  <si>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</si>
  <si>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</si>
  <si>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</si>
  <si>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</si>
  <si>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</si>
  <si>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</si>
  <si>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</si>
  <si>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</si>
  <si>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</si>
  <si>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</si>
  <si>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</si>
  <si>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</si>
  <si>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</si>
  <si>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</si>
  <si>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</si>
  <si>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</si>
  <si>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</si>
  <si>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</si>
  <si>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</si>
  <si>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</si>
  <si>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</si>
  <si>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</si>
  <si>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</si>
  <si>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</si>
  <si>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</si>
  <si>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</si>
  <si>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</si>
  <si>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</si>
  <si>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</si>
  <si>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</si>
  <si>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</si>
  <si>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</si>
  <si>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</si>
  <si>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</si>
  <si>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</si>
  <si>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</si>
  <si>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</si>
  <si>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</si>
  <si>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</si>
  <si>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</si>
  <si>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</si>
  <si>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</si>
  <si>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</si>
  <si>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</si>
  <si>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</si>
  <si>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</si>
  <si>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</si>
  <si>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</si>
  <si>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</si>
  <si>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</si>
  <si>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</si>
  <si>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</si>
  <si>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</si>
  <si>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</si>
  <si>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</si>
  <si>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</si>
  <si>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</si>
  <si>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</si>
  <si>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</si>
  <si>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</si>
  <si>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</si>
  <si>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</si>
  <si>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</si>
  <si>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</si>
  <si>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</si>
  <si>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</si>
  <si>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</si>
  <si>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</si>
  <si>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</si>
  <si>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</si>
  <si>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</si>
  <si>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</si>
  <si>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</si>
  <si>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</si>
  <si>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</si>
  <si>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</si>
  <si>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</si>
  <si>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</si>
  <si>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</si>
  <si>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</si>
  <si>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</si>
  <si>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</si>
  <si>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</si>
  <si>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</si>
  <si>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</si>
  <si>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</si>
  <si>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</si>
  <si>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</si>
  <si>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</si>
  <si>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</si>
  <si>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</si>
  <si>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</si>
  <si>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</si>
  <si>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</si>
  <si>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</si>
  <si>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</si>
  <si>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</si>
  <si>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</si>
  <si>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</si>
  <si>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</si>
  <si>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</si>
  <si>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</si>
  <si>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</si>
  <si>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</si>
  <si>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</si>
  <si>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</si>
  <si>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</si>
  <si>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</si>
  <si>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</si>
  <si>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</si>
  <si>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</si>
  <si>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</si>
  <si>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</si>
  <si>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</si>
  <si>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</si>
  <si>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</si>
  <si>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</si>
  <si>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</si>
  <si>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</si>
  <si>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</si>
  <si>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</si>
  <si>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</si>
  <si>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</si>
  <si>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</si>
  <si>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</si>
  <si>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</si>
  <si>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</si>
  <si>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</si>
  <si>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</si>
  <si>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</si>
  <si>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</si>
  <si>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</si>
  <si>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</si>
  <si>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</si>
  <si>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</si>
  <si>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</si>
  <si>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</si>
  <si>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</si>
  <si>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</si>
  <si>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</si>
  <si>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</si>
  <si>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</si>
  <si>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</si>
  <si>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</si>
  <si>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</si>
  <si>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</si>
  <si>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</si>
  <si>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</si>
  <si>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</si>
  <si>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</si>
  <si>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</si>
  <si>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</si>
  <si>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</si>
  <si>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</si>
  <si>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</si>
  <si>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</si>
  <si>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</si>
  <si>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</si>
  <si>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</si>
  <si>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</si>
  <si>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</si>
  <si>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</si>
  <si>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</si>
  <si>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</si>
  <si>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</si>
  <si>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</si>
  <si>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</si>
  <si>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</si>
  <si>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</si>
  <si>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</si>
  <si>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</si>
  <si>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</si>
  <si>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</si>
  <si>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</si>
  <si>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</si>
  <si>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</si>
  <si>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</si>
  <si>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</si>
  <si>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</si>
  <si>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</si>
  <si>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</si>
  <si>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</si>
  <si>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</si>
  <si>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</si>
  <si>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</si>
  <si>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</si>
  <si>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</si>
  <si>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</si>
  <si>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</si>
  <si>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</si>
  <si>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</si>
  <si>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</si>
  <si>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</si>
  <si>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</si>
  <si>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</si>
  <si>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</si>
  <si>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</si>
  <si>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</si>
  <si>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</si>
  <si>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</si>
  <si>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</si>
  <si>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</si>
  <si>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</si>
  <si>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</si>
  <si>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</si>
  <si>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</si>
  <si>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</si>
  <si>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</si>
  <si>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</si>
  <si>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</si>
  <si>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</si>
  <si>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</si>
  <si>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</si>
  <si>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</si>
  <si>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</si>
  <si>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</si>
  <si>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</si>
  <si>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</si>
  <si>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</si>
  <si>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</si>
  <si>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</si>
  <si>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</si>
  <si>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</si>
  <si>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</si>
  <si>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</si>
  <si>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</si>
  <si>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</si>
  <si>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</si>
  <si>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</si>
  <si>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</si>
  <si>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</si>
  <si>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</si>
  <si>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</si>
  <si>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</si>
  <si>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</si>
  <si>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</si>
  <si>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</si>
  <si>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</si>
  <si>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</si>
  <si>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</si>
  <si>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</si>
  <si>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</si>
  <si>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</si>
  <si>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</si>
  <si>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</si>
  <si>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</si>
  <si>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</si>
  <si>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</si>
  <si>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</si>
  <si>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</si>
  <si>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</si>
  <si>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</si>
  <si>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</si>
  <si>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</si>
  <si>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</si>
  <si>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</si>
  <si>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</si>
  <si>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</si>
  <si>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</si>
  <si>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</si>
  <si>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</si>
  <si>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</si>
  <si>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</si>
  <si>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</si>
  <si>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</si>
  <si>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</si>
  <si>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</si>
  <si>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</si>
  <si>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</si>
  <si>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</si>
  <si>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</si>
  <si>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</si>
  <si>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</si>
  <si>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</si>
  <si>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</si>
  <si>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</si>
  <si>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</si>
  <si>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</si>
  <si>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</si>
  <si>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</si>
  <si>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</si>
  <si>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</si>
  <si>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</si>
  <si>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</si>
  <si>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</si>
  <si>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</si>
  <si>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</si>
  <si>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</si>
  <si>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</si>
  <si>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</si>
  <si>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</si>
  <si>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</si>
  <si>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</si>
  <si>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</si>
  <si>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</si>
  <si>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</si>
  <si>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</si>
  <si>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</si>
  <si>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</si>
  <si>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</si>
  <si>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</si>
  <si>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</si>
  <si>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</si>
  <si>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</si>
  <si>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</si>
  <si>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</si>
  <si>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</si>
  <si>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</si>
  <si>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</si>
  <si>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</si>
  <si>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</si>
  <si>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</si>
  <si>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</si>
  <si>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</si>
  <si>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</si>
  <si>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</si>
  <si>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</si>
  <si>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</si>
  <si>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</si>
  <si>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</si>
  <si>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</si>
  <si>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</si>
  <si>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</si>
  <si>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</si>
  <si>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</si>
  <si>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</si>
  <si>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</si>
  <si>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</si>
  <si>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</si>
  <si>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</si>
  <si>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</si>
  <si>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</si>
  <si>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</si>
  <si>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</si>
  <si>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</si>
  <si>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</si>
  <si>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</si>
  <si>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</si>
  <si>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</si>
  <si>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</si>
  <si>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</si>
  <si>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</si>
  <si>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</si>
  <si>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</si>
  <si>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</si>
  <si>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</si>
  <si>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</si>
  <si>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</si>
  <si>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</si>
  <si>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</si>
  <si>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</si>
  <si>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</si>
  <si>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</si>
  <si>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</si>
  <si>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</si>
  <si>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</si>
  <si>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</si>
  <si>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</si>
  <si>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</si>
  <si>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</si>
  <si>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</si>
  <si>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</si>
  <si>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</si>
  <si>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</si>
  <si>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</si>
  <si>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</si>
  <si>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</si>
  <si>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</si>
  <si>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</si>
  <si>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</si>
  <si>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</si>
  <si>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</si>
  <si>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</si>
  <si>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</si>
  <si>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</si>
  <si>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</si>
  <si>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</si>
  <si>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</si>
  <si>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</si>
  <si>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</si>
  <si>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</si>
  <si>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</si>
  <si>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</si>
  <si>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</si>
  <si>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</si>
  <si>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</si>
  <si>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</si>
  <si>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</si>
  <si>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</si>
  <si>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</si>
  <si>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</si>
  <si>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</si>
  <si>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</si>
  <si>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</si>
  <si>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</si>
  <si>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</si>
  <si>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</si>
  <si>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</si>
  <si>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</si>
  <si>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</si>
  <si>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</si>
  <si>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</si>
  <si>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</si>
  <si>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</si>
  <si>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</si>
  <si>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</si>
  <si>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</si>
  <si>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</si>
  <si>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</si>
  <si>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</si>
  <si>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</si>
  <si>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</si>
  <si>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</si>
  <si>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</si>
  <si>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</si>
  <si>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</si>
  <si>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</si>
  <si>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</si>
  <si>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</si>
  <si>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</si>
  <si>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</si>
  <si>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</si>
  <si>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</si>
  <si>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</si>
  <si>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</si>
  <si>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</si>
  <si>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</si>
  <si>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</si>
  <si>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</si>
  <si>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</si>
  <si>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</si>
  <si>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</si>
  <si>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</si>
  <si>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</si>
  <si>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</si>
  <si>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</si>
  <si>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</si>
  <si>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</si>
  <si>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</si>
  <si>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</si>
  <si>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</si>
  <si>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</si>
  <si>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</si>
  <si>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</si>
  <si>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</si>
  <si>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</si>
  <si>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</si>
  <si>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</si>
  <si>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</si>
  <si>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</si>
  <si>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</si>
  <si>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</si>
  <si>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</si>
  <si>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</si>
  <si>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</si>
  <si>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</si>
  <si>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</si>
  <si>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</si>
  <si>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</si>
  <si>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</si>
  <si>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</si>
  <si>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</si>
  <si>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</si>
  <si>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</si>
  <si>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</si>
  <si>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</si>
  <si>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</si>
  <si>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</si>
  <si>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</si>
  <si>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</si>
  <si>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</si>
  <si>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</si>
  <si>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</si>
  <si>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</si>
  <si>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</si>
  <si>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</si>
  <si>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</si>
  <si>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</si>
  <si>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</si>
  <si>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</si>
  <si>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</si>
  <si>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</si>
  <si>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</si>
  <si>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</si>
  <si>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</si>
  <si>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</si>
  <si>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</si>
  <si>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</si>
  <si>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</si>
  <si>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</si>
  <si>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</si>
  <si>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</si>
  <si>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</si>
  <si>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</si>
  <si>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</si>
  <si>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</si>
  <si>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</si>
  <si>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</si>
  <si>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</si>
  <si>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</si>
  <si>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</si>
  <si>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</si>
  <si>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</si>
  <si>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</si>
  <si>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</si>
  <si>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</si>
  <si>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</si>
  <si>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</si>
  <si>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</si>
  <si>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</si>
  <si>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</si>
  <si>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</si>
  <si>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</si>
  <si>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</si>
  <si>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</si>
  <si>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</si>
  <si>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</si>
  <si>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</si>
  <si>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</si>
  <si>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</si>
  <si>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</si>
  <si>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</si>
  <si>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</si>
  <si>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</si>
  <si>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</si>
  <si>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</si>
  <si>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</si>
  <si>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</si>
  <si>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</si>
  <si>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</si>
  <si>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</si>
  <si>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</si>
  <si>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</si>
  <si>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</si>
  <si>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</si>
  <si>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</si>
  <si>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</si>
  <si>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</si>
  <si>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</si>
  <si>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</si>
  <si>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</si>
  <si>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</si>
  <si>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</si>
  <si>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</si>
  <si>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</si>
  <si>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</si>
  <si>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</si>
  <si>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</si>
  <si>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</si>
  <si>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</si>
  <si>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</si>
  <si>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</si>
  <si>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</si>
  <si>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</si>
  <si>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</si>
  <si>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</si>
  <si>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</si>
  <si>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</si>
  <si>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</si>
  <si>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</si>
  <si>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</si>
  <si>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</si>
  <si>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</si>
  <si>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</si>
  <si>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</si>
  <si>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</si>
  <si>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</si>
  <si>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</si>
  <si>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</si>
  <si>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</si>
  <si>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</si>
  <si>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</si>
  <si>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</si>
  <si>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</si>
  <si>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</si>
  <si>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</si>
  <si>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</si>
  <si>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</si>
  <si>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</si>
  <si>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</si>
  <si>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</si>
  <si>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</si>
  <si>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</si>
  <si>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</si>
  <si>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</si>
  <si>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</si>
  <si>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</si>
  <si>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</si>
  <si>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</si>
  <si>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</si>
  <si>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</si>
  <si>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</si>
  <si>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</si>
  <si>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</si>
  <si>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</si>
  <si>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</si>
  <si>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</si>
  <si>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</si>
  <si>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</si>
  <si>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</si>
  <si>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</si>
  <si>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</si>
  <si>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</si>
  <si>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</si>
  <si>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</si>
  <si>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</si>
  <si>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</si>
  <si>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</si>
  <si>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</si>
  <si>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</si>
  <si>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</si>
  <si>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</si>
  <si>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</si>
  <si>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</si>
  <si>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</si>
  <si>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</si>
  <si>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</si>
  <si>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</si>
  <si>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</si>
  <si>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</si>
  <si>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</si>
  <si>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</si>
  <si>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</si>
  <si>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</si>
  <si>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</si>
  <si>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</si>
  <si>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</si>
  <si>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</si>
  <si>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</si>
  <si>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</si>
  <si>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</si>
  <si>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</si>
  <si>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</si>
  <si>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</si>
  <si>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</si>
  <si>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</si>
  <si>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</si>
  <si>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</si>
  <si>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</si>
  <si>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</si>
  <si>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</si>
  <si>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</si>
  <si>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</si>
  <si>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</si>
  <si>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</si>
  <si>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</si>
  <si>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</si>
  <si>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</si>
  <si>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</si>
  <si>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</si>
  <si>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</si>
  <si>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</si>
  <si>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</si>
  <si>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</si>
  <si>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</si>
  <si>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</si>
  <si>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</si>
  <si>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</si>
  <si>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</si>
  <si>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</si>
  <si>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</si>
  <si>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</si>
  <si>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</si>
  <si>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</si>
  <si>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</si>
  <si>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</si>
  <si>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</si>
  <si>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</si>
  <si>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</si>
  <si>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</si>
  <si>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</si>
  <si>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</si>
  <si>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</si>
  <si>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</si>
  <si>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</si>
  <si>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</si>
  <si>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</si>
  <si>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</si>
  <si>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</si>
  <si>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</si>
  <si>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</si>
  <si>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</si>
  <si>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</si>
  <si>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</si>
  <si>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</si>
  <si>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</si>
  <si>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</si>
  <si>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</si>
  <si>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</si>
  <si>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</si>
  <si>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</si>
  <si>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</si>
  <si>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</si>
  <si>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</si>
  <si>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</si>
  <si>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</si>
  <si>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</si>
  <si>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</si>
  <si>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</si>
  <si>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</si>
  <si>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</si>
  <si>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</si>
  <si>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</si>
  <si>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</si>
  <si>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</si>
  <si>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</si>
  <si>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</si>
  <si>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</si>
  <si>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</si>
  <si>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</si>
  <si>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</si>
  <si>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</si>
  <si>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</si>
  <si>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</si>
  <si>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</si>
  <si>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</si>
  <si>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</si>
  <si>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</si>
  <si>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</si>
  <si>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</si>
  <si>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</si>
  <si>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</si>
  <si>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</si>
  <si>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</si>
  <si>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</si>
  <si>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</si>
  <si>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</si>
  <si>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</si>
  <si>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</si>
  <si>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</si>
  <si>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</si>
  <si>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</si>
  <si>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</si>
  <si>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</si>
  <si>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</si>
  <si>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</si>
  <si>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</si>
  <si>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</si>
  <si>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</si>
  <si>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</si>
  <si>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</si>
  <si>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</si>
  <si>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</si>
  <si>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</si>
  <si>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</si>
  <si>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</si>
  <si>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</si>
  <si>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</si>
  <si>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</si>
  <si>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</si>
  <si>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</si>
  <si>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</si>
  <si>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</si>
  <si>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</si>
  <si>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</si>
  <si>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</si>
  <si>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</si>
  <si>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</si>
  <si>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</si>
  <si>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</si>
  <si>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</si>
  <si>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</si>
  <si>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</si>
  <si>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</si>
  <si>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</si>
  <si>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</si>
  <si>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</si>
  <si>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</si>
  <si>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</si>
  <si>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</si>
  <si>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</si>
  <si>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</si>
  <si>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</si>
  <si>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</si>
  <si>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</si>
  <si>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</si>
  <si>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</si>
  <si>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</si>
  <si>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</si>
  <si>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</si>
  <si>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</si>
  <si>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</si>
  <si>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</si>
  <si>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</si>
  <si>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</si>
  <si>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</si>
  <si>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</si>
  <si>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</si>
  <si>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</si>
  <si>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</si>
  <si>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</si>
  <si>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</si>
  <si>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</si>
  <si>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</si>
  <si>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</si>
  <si>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</si>
  <si>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</si>
  <si>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</si>
  <si>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</si>
  <si>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</si>
  <si>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</si>
  <si>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</si>
  <si>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</si>
  <si>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</si>
  <si>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</si>
  <si>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</si>
  <si>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</si>
  <si>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</si>
  <si>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</si>
  <si>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</si>
  <si>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</si>
  <si>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</si>
  <si>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</si>
  <si>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</si>
  <si>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</si>
  <si>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</si>
  <si>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</si>
  <si>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</si>
  <si>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</si>
  <si>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</si>
  <si>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</si>
  <si>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</si>
  <si>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</si>
  <si>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</si>
  <si>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</si>
  <si>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</si>
  <si>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</si>
  <si>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</si>
  <si>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</si>
  <si>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</si>
  <si>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</si>
  <si>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</si>
  <si>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</si>
  <si>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</si>
  <si>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</si>
  <si>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</si>
  <si>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</si>
  <si>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</si>
  <si>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</si>
  <si>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</si>
  <si>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</si>
  <si>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</si>
  <si>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</si>
  <si>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</si>
  <si>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</si>
  <si>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</si>
  <si>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</si>
  <si>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</si>
  <si>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</si>
  <si>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</si>
  <si>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</si>
  <si>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</si>
  <si>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</si>
  <si>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</si>
  <si>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</si>
  <si>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</si>
  <si>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</si>
  <si>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</si>
  <si>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</si>
  <si>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</si>
  <si>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</si>
  <si>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</si>
  <si>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</si>
  <si>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</si>
  <si>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</si>
  <si>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</si>
  <si>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</si>
  <si>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</si>
  <si>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</si>
  <si>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</si>
  <si>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</si>
  <si>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</si>
  <si>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</si>
  <si>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</si>
  <si>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</si>
  <si>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</si>
  <si>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</si>
  <si>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</si>
  <si>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</si>
  <si>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</si>
  <si>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</si>
  <si>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</si>
  <si>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</si>
  <si>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</si>
  <si>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</si>
  <si>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</si>
  <si>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</si>
  <si>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</si>
  <si>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</si>
  <si>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</si>
  <si>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</si>
  <si>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</si>
  <si>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</si>
  <si>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</si>
  <si>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</si>
  <si>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</si>
  <si>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</si>
  <si>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</si>
  <si>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</si>
  <si>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</si>
  <si>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</si>
  <si>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</si>
  <si>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</si>
  <si>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</si>
  <si>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</si>
  <si>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</si>
  <si>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</si>
  <si>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</si>
  <si>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</si>
  <si>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</si>
  <si>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</si>
  <si>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</si>
  <si>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</si>
  <si>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</si>
  <si>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</si>
  <si>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</si>
  <si>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</si>
  <si>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</si>
  <si>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</si>
  <si>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</si>
  <si>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</si>
  <si>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</si>
  <si>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</si>
  <si>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</si>
  <si>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</si>
  <si>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</si>
  <si>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</si>
  <si>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</si>
  <si>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</si>
  <si>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</si>
  <si>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</si>
  <si>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</si>
  <si>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</si>
  <si>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</si>
  <si>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</si>
  <si>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</si>
  <si>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</si>
  <si>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</si>
  <si>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</si>
  <si>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</si>
  <si>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</si>
  <si>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</si>
  <si>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</si>
  <si>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</si>
  <si>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</si>
  <si>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</si>
  <si>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</si>
  <si>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</si>
  <si>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</si>
  <si>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</si>
  <si>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</si>
  <si>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</si>
  <si>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</si>
  <si>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</si>
  <si>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</si>
  <si>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</si>
  <si>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</si>
  <si>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</si>
  <si>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</si>
  <si>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</si>
  <si>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</si>
  <si>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</si>
  <si>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</si>
  <si>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</si>
  <si>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</si>
  <si>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</si>
  <si>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</si>
  <si>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</si>
  <si>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</si>
  <si>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</si>
  <si>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</si>
  <si>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</si>
  <si>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</si>
  <si>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</si>
  <si>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</si>
  <si>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</si>
  <si>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</si>
  <si>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</si>
  <si>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</si>
  <si>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</si>
  <si>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</si>
  <si>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</si>
  <si>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</si>
  <si>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</si>
  <si>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</si>
  <si>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</si>
  <si>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</si>
  <si>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</si>
  <si>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</si>
  <si>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</si>
  <si>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</si>
  <si>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</si>
  <si>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</si>
  <si>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</si>
  <si>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</si>
  <si>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</si>
  <si>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</si>
  <si>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</si>
  <si>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</si>
  <si>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</si>
  <si>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</si>
  <si>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</si>
  <si>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</si>
  <si>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</si>
  <si>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</si>
  <si>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</si>
  <si>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</si>
  <si>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</si>
  <si>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</si>
  <si>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</si>
  <si>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</si>
  <si>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</si>
  <si>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</si>
  <si>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</si>
  <si>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</si>
  <si>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</si>
  <si>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</si>
  <si>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</si>
  <si>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</si>
  <si>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</si>
  <si>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</si>
  <si>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</si>
  <si>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</si>
  <si>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</si>
  <si>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</si>
  <si>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</si>
  <si>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</si>
  <si>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</si>
  <si>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</si>
  <si>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</si>
  <si>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</si>
  <si>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</si>
  <si>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</si>
  <si>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</si>
  <si>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</si>
  <si>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</si>
  <si>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</si>
  <si>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</si>
  <si>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</si>
  <si>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</si>
  <si>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</si>
  <si>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</si>
  <si>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</si>
  <si>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</si>
  <si>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</si>
  <si>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</si>
  <si>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</si>
  <si>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</si>
  <si>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</si>
  <si>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</si>
  <si>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</si>
  <si>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</si>
  <si>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</si>
  <si>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</si>
  <si>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</si>
  <si>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</si>
  <si>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</si>
  <si>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</si>
  <si>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</si>
  <si>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</si>
  <si>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</si>
  <si>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</si>
  <si>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</si>
  <si>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</si>
  <si>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</si>
  <si>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</si>
  <si>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</si>
  <si>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</si>
  <si>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</si>
  <si>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</si>
  <si>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</si>
  <si>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</si>
  <si>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</si>
  <si>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</si>
  <si>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</si>
  <si>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</si>
  <si>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</si>
  <si>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</si>
  <si>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</si>
  <si>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</si>
  <si>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</si>
  <si>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</si>
  <si>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</si>
  <si>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</si>
  <si>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</si>
  <si>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</si>
  <si>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</si>
  <si>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</si>
  <si>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</si>
  <si>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</si>
  <si>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</si>
  <si>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</si>
  <si>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</si>
  <si>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</si>
  <si>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</si>
  <si>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</si>
  <si>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</si>
  <si>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</si>
  <si>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</si>
  <si>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</si>
  <si>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</si>
  <si>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</si>
  <si>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</si>
  <si>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</si>
  <si>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</si>
  <si>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</si>
  <si>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</si>
  <si>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</si>
  <si>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</si>
  <si>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</si>
  <si>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</si>
  <si>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</si>
  <si>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</si>
  <si>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</si>
  <si>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</si>
  <si>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</si>
  <si>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</si>
  <si>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</si>
  <si>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</si>
  <si>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</si>
  <si>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</si>
  <si>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</si>
  <si>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</si>
  <si>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</si>
  <si>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</si>
  <si>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</si>
  <si>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</si>
  <si>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</si>
  <si>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</si>
  <si>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</si>
  <si>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</si>
  <si>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</si>
  <si>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</si>
  <si>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</si>
  <si>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</si>
  <si>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</si>
  <si>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</si>
  <si>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</si>
  <si>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</si>
  <si>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</si>
  <si>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</si>
  <si>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</si>
  <si>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</si>
  <si>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</si>
  <si>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</si>
  <si>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</si>
  <si>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</si>
  <si>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</si>
  <si>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</si>
  <si>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</si>
  <si>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</si>
  <si>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</si>
  <si>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</si>
  <si>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</si>
  <si>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</si>
  <si>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</si>
  <si>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</si>
  <si>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</si>
  <si>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</si>
  <si>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</si>
  <si>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</si>
  <si>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</si>
  <si>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</si>
  <si>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</si>
  <si>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</si>
  <si>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</si>
  <si>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</si>
  <si>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</si>
  <si>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</si>
  <si>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</si>
  <si>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</si>
  <si>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</si>
  <si>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</si>
  <si>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</si>
  <si>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</si>
  <si>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</si>
  <si>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</si>
  <si>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</si>
  <si>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</si>
  <si>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</si>
  <si>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</si>
  <si>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</si>
  <si>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</si>
  <si>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</si>
  <si>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</si>
  <si>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</si>
  <si>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</si>
  <si>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</si>
  <si>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</si>
  <si>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</si>
  <si>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</si>
  <si>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</si>
  <si>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</si>
  <si>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</si>
  <si>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</si>
  <si>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</si>
  <si>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</si>
  <si>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</si>
  <si>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</si>
  <si>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</si>
  <si>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</si>
  <si>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</si>
  <si>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</si>
  <si>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</si>
  <si>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</si>
  <si>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</si>
  <si>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</si>
  <si>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</si>
  <si>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</si>
  <si>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</si>
  <si>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</si>
  <si>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</si>
  <si>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</si>
  <si>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</si>
  <si>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</si>
  <si>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</si>
  <si>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</si>
  <si>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</si>
  <si>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</si>
  <si>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</si>
  <si>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</si>
  <si>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</si>
  <si>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</si>
  <si>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</si>
  <si>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</si>
  <si>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</si>
  <si>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</si>
  <si>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</si>
  <si>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</si>
  <si>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</si>
  <si>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</si>
  <si>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</si>
  <si>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</si>
  <si>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</si>
  <si>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</si>
  <si>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</si>
  <si>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</si>
  <si>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</si>
  <si>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</si>
  <si>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</si>
  <si>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</si>
  <si>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</si>
  <si>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</si>
  <si>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</si>
  <si>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</si>
  <si>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</si>
  <si>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</si>
  <si>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</si>
  <si>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</si>
  <si>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</si>
  <si>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</si>
  <si>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</si>
  <si>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</si>
  <si>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</si>
  <si>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</si>
  <si>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</si>
  <si>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</si>
  <si>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</si>
  <si>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</si>
  <si>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</si>
  <si>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</si>
  <si>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</si>
  <si>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</si>
  <si>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</si>
  <si>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</si>
  <si>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</si>
  <si>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</si>
  <si>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</si>
  <si>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</si>
  <si>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</si>
  <si>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</si>
  <si>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</si>
  <si>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</si>
  <si>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</si>
  <si>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</si>
  <si>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</si>
  <si>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</si>
  <si>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</si>
  <si>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</si>
  <si>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</si>
  <si>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</si>
  <si>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</si>
  <si>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</si>
  <si>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</si>
  <si>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</si>
  <si>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</si>
  <si>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</si>
  <si>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</si>
  <si>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</si>
  <si>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</si>
  <si>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</si>
  <si>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</si>
  <si>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</si>
  <si>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</si>
  <si>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</si>
  <si>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</si>
  <si>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</si>
  <si>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</si>
  <si>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</si>
  <si>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</si>
  <si>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</si>
  <si>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</si>
  <si>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</si>
  <si>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</si>
  <si>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</si>
  <si>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</si>
  <si>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</si>
  <si>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</si>
  <si>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</si>
  <si>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</si>
  <si>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</si>
  <si>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</si>
  <si>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</si>
  <si>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</si>
  <si>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</si>
  <si>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</si>
  <si>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</si>
  <si>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</si>
  <si>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</si>
  <si>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</si>
  <si>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</si>
  <si>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</si>
  <si>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</si>
  <si>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</si>
  <si>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</si>
  <si>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</si>
  <si>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</si>
  <si>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</si>
  <si>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</si>
  <si>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</si>
  <si>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</si>
  <si>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</si>
  <si>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</si>
  <si>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</si>
  <si>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</si>
  <si>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</si>
  <si>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</si>
  <si>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</si>
  <si>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</si>
  <si>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</si>
  <si>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</si>
  <si>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</si>
  <si>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</si>
  <si>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</si>
  <si>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</si>
  <si>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</si>
  <si>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</si>
  <si>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</si>
  <si>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</si>
  <si>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</si>
  <si>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</si>
  <si>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</si>
  <si>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</si>
  <si>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</si>
  <si>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</si>
  <si>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</si>
  <si>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</si>
  <si>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</si>
  <si>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</si>
  <si>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</si>
  <si>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</si>
  <si>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</si>
  <si>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</si>
  <si>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</si>
  <si>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</si>
  <si>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</si>
  <si>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</si>
  <si>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</si>
  <si>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</si>
  <si>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</si>
  <si>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</si>
  <si>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</si>
  <si>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</si>
  <si>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</si>
  <si>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</si>
  <si>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</si>
  <si>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</si>
  <si>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</si>
  <si>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</si>
  <si>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</si>
  <si>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</si>
  <si>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</si>
  <si>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</si>
  <si>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</si>
  <si>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</si>
  <si>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</si>
  <si>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</si>
  <si>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</si>
  <si>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</si>
  <si>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</si>
  <si>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</si>
  <si>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</si>
  <si>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</si>
  <si>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</si>
  <si>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</si>
  <si>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</si>
  <si>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</si>
  <si>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</si>
  <si>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</si>
  <si>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</si>
  <si>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</si>
  <si>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</si>
  <si>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</si>
  <si>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</si>
  <si>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</si>
  <si>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</si>
  <si>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</si>
  <si>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</si>
  <si>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</si>
  <si>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</si>
  <si>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</si>
  <si>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</si>
  <si>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</si>
  <si>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</si>
  <si>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</si>
  <si>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</si>
  <si>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</si>
  <si>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</si>
  <si>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</si>
  <si>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</si>
  <si>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</si>
  <si>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</si>
  <si>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</si>
  <si>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</si>
  <si>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</si>
  <si>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</si>
  <si>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</si>
  <si>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</si>
  <si>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</si>
  <si>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</si>
  <si>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</si>
  <si>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</si>
  <si>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</si>
  <si>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</si>
  <si>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</si>
  <si>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</si>
  <si>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</si>
  <si>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</si>
  <si>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</si>
  <si>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</si>
  <si>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</si>
  <si>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</si>
  <si>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</si>
  <si>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</si>
  <si>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</si>
  <si>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</si>
  <si>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</si>
  <si>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</si>
  <si>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</si>
  <si>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</si>
  <si>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</si>
  <si>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</si>
  <si>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</si>
  <si>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</si>
  <si>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</si>
  <si>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</si>
  <si>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</si>
  <si>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</si>
  <si>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</si>
  <si>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</si>
  <si>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</si>
  <si>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</si>
  <si>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</si>
  <si>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</si>
  <si>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</si>
  <si>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</si>
  <si>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</si>
  <si>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</si>
  <si>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</si>
  <si>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</si>
  <si>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</si>
  <si>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</si>
  <si>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</si>
  <si>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</si>
  <si>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</si>
  <si>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</si>
  <si>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</si>
  <si>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</si>
  <si>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</si>
  <si>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</si>
  <si>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</si>
  <si>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</si>
  <si>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</si>
  <si>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</si>
  <si>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</si>
  <si>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</si>
  <si>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</si>
  <si>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</si>
  <si>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</si>
  <si>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</si>
  <si>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</si>
  <si>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</si>
  <si>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</si>
  <si>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</si>
  <si>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</si>
  <si>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</si>
  <si>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</si>
  <si>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</si>
  <si>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</si>
  <si>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</si>
  <si>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</si>
  <si>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</si>
  <si>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</si>
  <si>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</si>
  <si>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</si>
  <si>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</si>
  <si>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</si>
  <si>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</si>
  <si>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</si>
  <si>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</si>
  <si>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</si>
  <si>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</si>
  <si>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</si>
  <si>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</si>
  <si>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</si>
  <si>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</si>
  <si>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</si>
  <si>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</si>
  <si>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</si>
  <si>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</si>
  <si>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</si>
  <si>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</si>
  <si>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</si>
  <si>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</si>
  <si>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</si>
  <si>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</si>
  <si>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</si>
  <si>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</si>
  <si>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</si>
  <si>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</si>
  <si>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</si>
  <si>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</si>
  <si>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</si>
  <si>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</si>
  <si>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</si>
  <si>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</si>
  <si>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</si>
  <si>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</si>
  <si>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</si>
  <si>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</si>
  <si>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</si>
  <si>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</si>
  <si>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</si>
  <si>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</si>
  <si>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</si>
  <si>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</si>
  <si>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</si>
  <si>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</si>
  <si>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</si>
  <si>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</si>
  <si>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</si>
  <si>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</si>
  <si>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</si>
  <si>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</si>
  <si>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</si>
  <si>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</si>
  <si>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</si>
  <si>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</si>
  <si>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</si>
  <si>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</si>
  <si>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</si>
  <si>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</si>
  <si>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</si>
  <si>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</si>
  <si>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</si>
  <si>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</si>
  <si>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</si>
  <si>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</si>
  <si>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</si>
  <si>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</si>
  <si>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</si>
  <si>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</si>
  <si>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</si>
  <si>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</si>
  <si>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</si>
  <si>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</si>
  <si>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</si>
  <si>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</si>
  <si>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</si>
  <si>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TT-20251117-00631 / no PCM</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</si>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</sst>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315.71946458332968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45978.667890509256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45978.667890509256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45978.667890509256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45978.667890509256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45978.667890509256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45978.667890509256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45978.667890509256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45978.667890509256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45978.667890509256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45978.667890509256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45978.667890509256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45978.667890509256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45978.667890509256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45978.667890509256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45978.667890509256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45978.667890509256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45978.667890509256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45978.667890509256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45978.667890509256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45978.667890509256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45978.667890509256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45978.667890509256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45978.667890509256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45978.667890509256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45978.667890509256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45978.667890509256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45978.667890509256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45978.667890509256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45978.667890509256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45978.667890509256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45978.667890509256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45978.667890509256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45978.667890509256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45978.667890509256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45978.667890509256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45978.667890509256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45978.667890509256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45978.667890509256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45978.667890509256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45978.667890509256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45978.667890509256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45978.667890509256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45978.667890509256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45978.667890509256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45978.667890509256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45978.667890509256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45978.667890509256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45978.667890509256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45978.667890509256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45978.667890509256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45978.667890509256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45978.667890509256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45978.667890509256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45978.667890509256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45978.667890509256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45978.667890509256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45978.667890509256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45978.667890509256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45978.667890509256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45978.667890509256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45978.667890509256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45978.667890509256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45978.667890509256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45978.667890509256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45978.667890509256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45978.667890509256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45978.667890509256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45978.667890509256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45978.667890509256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45978.667890509256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153.66805254629435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2.2315479166645673</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4.4858101849968079E-2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45978.667890509256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45978.667890509256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45978.667890509256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45978.667890509256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45978.667890509256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45978.667890509256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45978.667890509256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45978.667890509256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45978.667890509256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45978.667890509256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45978.667890509256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45978.667890509256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45978.667890509256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45978.667890509256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45978.667890509256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45978.667890509256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45978.667890509256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45978.667890509256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45978.667890509256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45978.667890509256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45978.667890509256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45978.667890509256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45978.667890509256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45978.667890509256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45978.667890509256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45978.667890509256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45978.667890509256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45978.667890509256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45978.667890509256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45978.667890509256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45978.667890509256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45978.667890509256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45978.667890509256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45978.667890509256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45978.667890509256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45978.667890509256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45978.667890509256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45978.667890509256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45978.667890509256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45978.667890509256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45978.667890509256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45978.667890509256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45978.667890509256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45978.667890509256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45978.667890509256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45978.667890509256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45978.667890509256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45978.667890509256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45978.667890509256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45978.667890509256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45978.667890509256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45978.667890509256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45978.667890509256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45978.667890509256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45978.667890509256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45978.667890509256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45978.667890509256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45978.667890509256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45978.667890509256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45978.667890509256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45978.667890509256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45978.667890509256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45978.667890509256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45978.667890509256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45978.667890509256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45978.667890509256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45978.667890509256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45978.667890509256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45978.667890509256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45978.667890509256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45978.667890509256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45978.667890509256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45978.667890509256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45978.667890509256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45978.667890509256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45978.667890509256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45978.667890509256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45978.667890509256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45978.667890509256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45978.667890509256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45978.667890509256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45978.667890509256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45978.667890509256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45978.667890509256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45978.667890509256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45978.667890509256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45978.667890509256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45978.667890509256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45978.667890509256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45978.667890509256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45978.667890509256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45978.667890509256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45978.667890509256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45978.667890509256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45978.667890509256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45978.667890509256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45978.667890509256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45978.667890509256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45978.667890509256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45978.667890509256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45978.667890509256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45978.667890509256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45978.667890509256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45978.667890509256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45978.667890509256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45978.667890509256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45978.667890509256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45978.667890509256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45978.667890509256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45978.667890509256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45978.667890509256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45978.667890509256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45978.667890509256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45978.667890509256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45978.667890509256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45978.667890509256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45978.667890509256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45978.667890509256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45978.667890509256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45978.667890509256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45978.667890509256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45978.667890509256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45978.667890509256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45978.667890509256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45978.667890509256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45978.667890509256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45978.667890509256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45978.667890509256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45978.667890509256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45978.667890509256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45978.667890509256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45978.667890509256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45978.667890509256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45978.667890509256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45978.667890509256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45978.667890509256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45978.667890509256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45978.667890509256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45978.667890509256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45978.667890509256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45978.667890509256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45978.667890509256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45978.667890509256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45978.667890509256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45978.667890509256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45978.667890509256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45978.667890509256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45978.667890509256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45978.667890509256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45978.667890509256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45978.667890509256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45978.667890509256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45978.667890509256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45978.667890509256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45978.667890509256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45978.667890509256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45978.667890509256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45978.667890509256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45978.667890509256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45978.667890509256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45978.667890509256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45978.667890509256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45978.667890509256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45978.667890509256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45978.667890509256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45978.667890509256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45978.667890509256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45978.667890509256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45978.667890509256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45978.667890509256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45978.667890509256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45978.667890509256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45978.667890509256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45978.667890509256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45978.667890509256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45978.667890509256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45978.667890509256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45978.667890509256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45978.667890509256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45978.667890509256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45978.667890509256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45978.667890509256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45978.667890509256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45978.667890509256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45978.667890509256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45978.667890509256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45978.667890509256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45978.667890509256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45978.667890509256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45978.667890509256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45978.667890509256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45978.667890509256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45978.667890509256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45978.667890509256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45978.667890509256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45978.667890509256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45978.667890509256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45978.667890509256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45978.667890509256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45978.667890509256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45978.667890509256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45978.667890509256</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45978.667890509256</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45978.667890509256</v>
      </c>
      <c r="H2" s="22">
        <v>45978.633125</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45978.667890509256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45978.667890509256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45978.667890509256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45978.667890509256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45978.667890509256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45978.667890509256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45978.667890509256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45978.667890509256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45978.667890509256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45978.667890509256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45978.667890509256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45978.667890509256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45978.667890509256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45978.667890509256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45978.667890509256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45978.667890509256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45978.667890509256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45978.667890509256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45978.667890509256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45978.667890509256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45978.667890509256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45978.667890509256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45978.667890509256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45978.667890509256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45978.667890509256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45978.667890509256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45978.667890509256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45978.667890509256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45978.667890509256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45978.667890509256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45978.667890509256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45978.667890509256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45978.667890509256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45978.667890509256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45978.667890509256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45978.667890509256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45978.667890509256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45978.667890509256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45978.667890509256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45978.667890509256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45978.667890509256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45978.667890509256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45978.667890509256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45978.667890509256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45978.667890509256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45978.667890509256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45978.667890509256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45978.667890509256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45978.667890509256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45978.667890509256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45978.667890509256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45978.667890509256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45978.667890509256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45978.667890509256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45978.667890509256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45978.667890509256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45978.667890509256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45978.667890509256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45978.667890509256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45978.667890509256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45978.667890509256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45978.667890509256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45978.667890509256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45978.667890509256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45978.667890509256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45978.667890509256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45978.667890509256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45978.667890509256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45978.667890509256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45978.667890509256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45978.667890509256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45978.667890509256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45978.667890509256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45978.667890509256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45978.667890509256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45978.667890509256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45978.667890509256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45978.667890509256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45978.667890509256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45978.667890509256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45978.667890509256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45978.667890509256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45978.667890509256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45978.667890509256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45978.667890509256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45978.667890509256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45978.667890509256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45978.667890509256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45978.667890509256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45978.667890509256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45978.667890509256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45978.667890509256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45978.667890509256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45978.667890509256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45978.667890509256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45978.667890509256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45978.667890509256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45978.667890509256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45978.667890509256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45978.667890509256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45978.667890509256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45978.667890509256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45978.667890509256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45978.667890509256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45978.667890509256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45978.667890509256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45978.667890509256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45978.667890509256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45978.667890509256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45978.667890509256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45978.667890509256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45978.667890509256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45978.667890509256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45978.667890509256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45978.667890509256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45978.667890509256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45978.667890509256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45978.667890509256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45978.667890509256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45978.667890509256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45978.667890509256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45978.667890509256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45978.667890509256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45978.667890509256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45978.667890509256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45978.667890509256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45978.667890509256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45978.667890509256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45978.667890509256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45978.667890509256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45978.667890509256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45978.667890509256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45978.667890509256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45978.667890509256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45978.667890509256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45978.667890509256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45978.667890509256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45978.667890509256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45978.667890509256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45978.667890509256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45978.667890509256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45978.667890509256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45978.667890509256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45978.667890509256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45978.667890509256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45978.667890509256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45978.667890509256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45978.667890509256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45978.667890509256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45978.667890509256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45978.667890509256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45978.667890509256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45978.667890509256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45978.667890509256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45978.667890509256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45978.667890509256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45978.667890509256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45978.667890509256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45978.667890509256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45978.667890509256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45978.667890509256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45978.667890509256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45978.667890509256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45978.667890509256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45978.667890509256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45978.667890509256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45978.667890509256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45978.667890509256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45978.667890509256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45978.667890509256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45978.667890509256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45978.667890509256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45978.667890509256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45978.667890509256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45978.667890509256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45978.667890509256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45978.667890509256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45978.667890509256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45978.667890509256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45978.667890509256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45978.667890509256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45978.667890509256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45978.667890509256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45978.667890509256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45978.667890509256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45978.667890509256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45978.667890509256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45978.667890509256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45978.667890509256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45978.667890509256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45978.667890509256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45978.667890509256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45978.667890509256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45978.667890509256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45978.667890509256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45978.667890509256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45978.667890509256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45978.667890509256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45978.667890509256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45978.667890509256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45978.667890509256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45978.667890509256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45978.667890509256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45978.667890509256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45978.667890509256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45978.667890509256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45978.667890509256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45978.667890509256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45978.667890509256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45978.667890509256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45978.667890509256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45978.667890509256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45978.667890509256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45978.667890509256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45978.667890509256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45978.667890509256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45978.667890509256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45978.667890509256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45978.667890509256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45978.667890509256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45978.667890509256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45978.667890509256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45978.667890509256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45978.667890509256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45978.667890509256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45978.667890509256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45978.667890509256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45978.667890509256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45978.667890509256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45978.667890509256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45978.667890509256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45978.667890509256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45978.667890509256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45978.667890509256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45978.667890509256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45978.667890509256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45978.667890509256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45978.667890509256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45978.667890509256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45978.667890509256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45978.667890509256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45978.667890509256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45978.667890509256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45978.667890509256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45978.667890509256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45978.667890509256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45978.667890509256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45978.667890509256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45978.667890509256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45978.667890509256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45978.667890509256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45978.667890509256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45978.667890509256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45978.667890509256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45978.667890509256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45978.667890509256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45978.667890509256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45978.667890509256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45978.667890509256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45978.667890509256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45978.667890509256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45978.667890509256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45978.667890509256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45978.667890509256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45978.667890509256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45978.667890509256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45978.667890509256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45978.667890509256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45978.667890509256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45978.667890509256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45978.667890509256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45978.667890509256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45978.667890509256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45978.667890509256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45978.667890509256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45978.667890509256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45978.667890509256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45978.667890509256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45978.667890509256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45978.667890509256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45978.667890509256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45978.667890509256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45978.667890509256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45978.667890509256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45978.667890509256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45978.667890509256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45978.667890509256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45978.667890509256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45978.667890509256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45978.667890509256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45978.667890509256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45978.667890509256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45978.667890509256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45978.667890509256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45978.667890509256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45978.667890509256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45978.667890509256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45978.667890509256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45978.667890509256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45978.667890509256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45978.667890509256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45978.667890509256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45978.667890509256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45978.667890509256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45978.667890509256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45978.667890509256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45978.667890509256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45978.667890509256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45978.667890509256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45978.667890509256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45978.667890509256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45978.667890509256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45978.667890509256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45978.667890509256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45978.667890509256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45978.667890509256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45978.667890509256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45978.667890509256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45978.667890509256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45978.667890509256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45978.667890509256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45978.667890509256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45978.667890509256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45978.667890509256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45978.667890509256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45978.667890509256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45978.667890509256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45978.667890509256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45978.667890509256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45978.667890509256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45978.667890509256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45978.667890509256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45978.667890509256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45978.667890509256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45978.667890509256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45978.667890509256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45978.667890509256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45978.667890509256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45978.667890509256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45978.667890509256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45978.667890509256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45978.667890509256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45978.667890509256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45978.667890509256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45978.667890509256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45978.667890509256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45978.667890509256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45978.667890509256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45978.667890509256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45978.667890509256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45978.667890509256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45978.667890509256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45978.667890509256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45978.667890509256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45978.667890509256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45978.667890509256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45978.667890509256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45978.667890509256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45978.667890509256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45978.667890509256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45978.667890509256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45978.667890509256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45978.667890509256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45978.667890509256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45978.667890509256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45978.667890509256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45978.667890509256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45978.667890509256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45978.667890509256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45978.667890509256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45978.667890509256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45978.667890509256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45978.667890509256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45978.667890509256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45978.667890509256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45978.667890509256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45978.667890509256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45978.667890509256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45978.667890509256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45978.667890509256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45978.667890509256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45978.667890509256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45978.667890509256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45978.667890509256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45978.667890509256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45978.667890509256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45978.667890509256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45978.667890509256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45978.667890509256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45978.667890509256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45978.667890509256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45978.667890509256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45978.667890509256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45978.667890509256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45978.667890509256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45978.667890509256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45978.667890509256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45978.667890509256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45978.667890509256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45978.667890509256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45978.667890509256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45978.667890509256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45978.667890509256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45978.667890509256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45978.667890509256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45978.667890509256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45978.667890509256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45978.667890509256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45978.667890509256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45978.667890509256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45978.667890509256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45978.667890509256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45978.667890509256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45978.667890509256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45978.667890509256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45978.667890509256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45978.667890509256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45978.667890509256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45978.667890509256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45978.667890509256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45978.667890509256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45978.667890509256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45978.667890509256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45978.667890509256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45978.667890509256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45978.667890509256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45978.667890509256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45978.667890509256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45978.667890509256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45978.667890509256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45978.667890509256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45978.667890509256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45978.667890509256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45978.667890509256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45978.667890509256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45978.667890509256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45978.667890509256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45978.667890509256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45978.667890509256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45978.667890509256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45978.667890509256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45978.667890509256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45978.667890509256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45978.667890509256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45978.667890509256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45978.667890509256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45978.667890509256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45978.667890509256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45978.667890509256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45978.667890509256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45978.667890509256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45978.667890509256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45978.667890509256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45978.667890509256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45978.667890509256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45978.667890509256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45978.667890509256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45978.667890509256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45978.667890509256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45978.667890509256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45978.667890509256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45978.667890509256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45978.667890509256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45978.667890509256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45978.667890509256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45978.667890509256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45978.667890509256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45978.667890509256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45978.667890509256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45978.667890509256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45978.667890509256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45978.667890509256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45978.667890509256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45978.667890509256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45978.667890509256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45978.667890509256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45978.667890509256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45978.667890509256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45978.667890509256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45978.667890509256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45978.667890509256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45978.667890509256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45978.667890509256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45978.667890509256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45978.667890509256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45978.667890509256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45978.667890509256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45978.667890509256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45978.667890509256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45978.667890509256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45978.667890509256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45978.667890509256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45978.667890509256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45978.667890509256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45978.667890509256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45978.667890509256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45978.667890509256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45978.667890509256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45978.667890509256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45978.667890509256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45978.667890509256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45978.667890509256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45978.667890509256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45978.667890509256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45978.667890509256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45978.667890509256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45978.667890509256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45978.667890509256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45978.667890509256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45978.667890509256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45978.667890509256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45978.667890509256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45978.667890509256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45978.667890509256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45978.667890509256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45978.667890509256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45978.667890509256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45978.667890509256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45978.667890509256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45978.667890509256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45978.667890509256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45978.667890509256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45978.667890509256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45978.667890509256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45978.667890509256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45978.667890509256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45978.667890509256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45978.667890509256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45978.667890509256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45978.667890509256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45978.667890509256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45978.667890509256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45978.667890509256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45978.667890509256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45978.667890509256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45978.667890509256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45978.667890509256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45978.667890509256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45978.667890509256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45978.667890509256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45978.667890509256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45978.667890509256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45978.667890509256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45978.667890509256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45978.667890509256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45978.667890509256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45978.667890509256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45978.667890509256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45978.667890509256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45978.667890509256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45978.667890509256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45978.667890509256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45978.667890509256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45978.667890509256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45978.667890509256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45978.667890509256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45978.667890509256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45978.667890509256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45978.667890509256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45978.667890509256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45978.667890509256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45978.667890509256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45978.667890509256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45978.667890509256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45978.667890509256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45978.667890509256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45978.667890509256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45978.667890509256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45978.667890509256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45978.667890509256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45978.667890509256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45978.667890509256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45978.667890509256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45978.667890509256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45978.667890509256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45978.667890509256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45978.667890509256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45978.667890509256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45978.667890509256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45978.667890509256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45978.667890509256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45978.667890509256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45978.667890509256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45978.667890509256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45978.667890509256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45978.667890509256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45978.667890509256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45978.667890509256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45978.667890509256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45978.667890509256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45978.667890509256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45978.667890509256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45978.667890509256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45978.667890509256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45978.667890509256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45978.667890509256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45978.667890509256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45978.667890509256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45978.667890509256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45978.667890509256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45978.667890509256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45978.667890509256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45978.667890509256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45978.667890509256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45978.667890509256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45978.667890509256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45978.667890509256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45978.667890509256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45978.667890509256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45978.667890509256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45978.667890509256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45978.667890509256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45978.667890509256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45978.667890509256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45978.667890509256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45978.667890509256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45978.667890509256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45978.667890509256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45978.667890509256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45978.667890509256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45978.667890509256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45978.667890509256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45978.667890509256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45978.667890509256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45978.667890509256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45978.667890509256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45978.667890509256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45978.667890509256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45978.667890509256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45978.667890509256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45978.667890509256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45978.667890509256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45978.667890509256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45978.667890509256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45978.667890509256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45978.667890509256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45978.667890509256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45978.667890509256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45978.667890509256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45978.667890509256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45978.667890509256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45978.667890509256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45978.667890509256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45978.667890509256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45978.667890509256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45978.667890509256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45978.667890509256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45978.667890509256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45978.667890509256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45978.667890509256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45978.667890509256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45978.667890509256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45978.667890509256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45978.667890509256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45978.667890509256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45978.667890509256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45978.667890509256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45978.667890509256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45978.667890509256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45978.667890509256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45978.667890509256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45978.667890509256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45978.667890509256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45978.667890509256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45978.667890509256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45978.667890509256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45978.667890509256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45978.667890509256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45978.667890509256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45978.667890509256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45978.667890509256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45978.667890509256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45978.667890509256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45978.667890509256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45978.667890509256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45978.667890509256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45978.667890509256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45978.667890509256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45978.667890509256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45978.667890509256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45978.667890509256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45978.667890509256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45978.667890509256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45978.667890509256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45978.667890509256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45978.667890509256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45978.667890509256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45978.667890509256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45978.667890509256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45978.667890509256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45978.667890509256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45978.667890509256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45978.667890509256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45978.667890509256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45978.667890509256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45978.667890509256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45978.667890509256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45978.667890509256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45978.667890509256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45978.667890509256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45978.667890509256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45978.667890509256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45978.667890509256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45978.667890509256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45978.667890509256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45978.667890509256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45978.667890509256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45978.667890509256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45978.667890509256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45978.667890509256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45978.667890509256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45978.667890509256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45978.667890509256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45978.667890509256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45978.667890509256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45978.667890509256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45978.667890509256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45978.667890509256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45978.667890509256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45978.667890509256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45978.667890509256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45978.667890509256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45978.667890509256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45978.667890509256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45978.667890509256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45978.667890509256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45978.667890509256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45978.667890509256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45978.667890509256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45978.667890509256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45978.667890509256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45978.667890509256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45978.667890509256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45978.667890509256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45978.667890509256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45978.667890509256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45978.667890509256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45978.667890509256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45978.667890509256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45978.667890509256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45978.667890509256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45978.667890509256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45978.667890509256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45978.667890509256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45978.667890509256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45978.667890509256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45978.667890509256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45978.667890509256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45978.667890509256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45978.667890509256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45978.667890509256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45978.667890509256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45978.667890509256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45978.667890509256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45978.667890509256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45978.667890509256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45978.667890509256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45978.667890509256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45978.667890509256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45978.667890509256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45978.667890509256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45978.667890509256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45978.667890509256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45978.667890509256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45978.667890509256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45978.667890509256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45978.667890509256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45978.667890509256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45978.667890509256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45978.667890509256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45978.667890509256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45978.667890509256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45978.667890509256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45978.667890509256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45978.667890509256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45978.667890509256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45978.667890509256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45978.667890509256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45978.667890509256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45978.667890509256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45978.667890509256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45978.667890509256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45978.667890509256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45978.667890509256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45978.667890509256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45978.667890509256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45978.667890509256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45978.667890509256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45978.667890509256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45978.667890509256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45978.667890509256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45978.667890509256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45978.667890509256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45978.667890509256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45978.667890509256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45978.667890509256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45978.667890509256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45978.667890509256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45978.667890509256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45978.667890509256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45978.667890509256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45978.667890509256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45978.667890509256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45978.667890509256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45978.667890509256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45978.667890509256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45978.667890509256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45978.667890509256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45978.667890509256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45978.667890509256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45978.667890509256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45978.667890509256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45978.667890509256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45978.667890509256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45978.667890509256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45978.667890509256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45978.667890509256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45978.667890509256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45978.667890509256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45978.667890509256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45978.667890509256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45978.667890509256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45978.667890509256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45978.667890509256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45978.667890509256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45978.667890509256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45978.667890509256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45978.667890509256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45978.667890509256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45978.667890509256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45978.667890509256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45978.667890509256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45978.667890509256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45978.667890509256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45978.667890509256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45978.667890509256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45978.667890509256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45978.667890509256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45978.667890509256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45978.667890509256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45978.667890509256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45978.667890509256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45978.667890509256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45978.667890509256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45978.667890509256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45978.667890509256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45978.667890509256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45978.667890509256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45978.667890509256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45978.667890509256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45978.667890509256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45978.667890509256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45978.667890509256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45978.667890509256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45978.667890509256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45978.667890509256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45978.667890509256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45978.667890509256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45978.667890509256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45978.667890509256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45978.667890509256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45978.667890509256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45978.667890509256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45978.667890509256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45978.667890509256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45978.667890509256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45978.667890509256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45978.667890509256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45978.667890509256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45978.667890509256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45978.667890509256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45978.667890509256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45978.667890509256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45978.667890509256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45978.667890509256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45978.667890509256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45978.667890509256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45978.667890509256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45978.667890509256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45978.667890509256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45978.667890509256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45978.667890509256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45978.667890509256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45978.667890509256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45978.667890509256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45978.667890509256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45978.667890509256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45978.667890509256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45978.667890509256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45978.667890509256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45978.667890509256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45978.667890509256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45978.667890509256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45978.667890509256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45978.667890509256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45978.667890509256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45978.667890509256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45978.667890509256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45978.667890509256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45978.667890509256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45978.667890509256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45978.667890509256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45978.667890509256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45978.667890509256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45978.667890509256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45978.667890509256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45978.667890509256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45978.667890509256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45978.667890509256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45978.667890509256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45978.667890509256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45978.667890509256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45978.667890509256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45978.667890509256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45978.667890509256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45978.667890509256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45978.667890509256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45978.667890509256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45978.667890509256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45978.667890509256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45978.667890509256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45978.667890509256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45978.667890509256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45978.667890509256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45978.667890509256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45978.667890509256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45978.667890509256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45978.667890509256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45978.667890509256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45978.667890509256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45978.667890509256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45978.667890509256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45978.667890509256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45978.667890509256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45978.667890509256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45978.667890509256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45978.667890509256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45978.667890509256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45978.667890509256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45978.667890509256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45978.667890509256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45978.667890509256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45978.667890509256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45978.667890509256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45978.667890509256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45978.667890509256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45978.667890509256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45978.667890509256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45978.667890509256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45978.667890509256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45978.667890509256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45978.667890509256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45978.667890509256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45978.667890509256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45978.667890509256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45978.667890509256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45978.667890509256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45978.667890509256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45978.667890509256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45978.667890509256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45978.667890509256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45978.667890509256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45978.667890509256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45978.667890509256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45978.667890509256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45978.667890509256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45978.667890509256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45978.667890509256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45978.667890509256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45978.667890509256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45978.667890509256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45978.667890509256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45978.667890509256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45978.667890509256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45978.667890509256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45978.667890509256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45978.667890509256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45978.667890509256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45978.667890509256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45978.667890509256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45978.667890509256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45978.667890509256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45978.667890509256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45978.667890509256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45978.667890509256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45978.667890509256</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275.18717291665962</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0.15239282407128485</v>
      </c>
      <c r="H3" s="95">
        <v>45978.208923611113</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30502</v>
      </c>
      <c r="E4" s="94" t="s">
        <v>39021</v>
      </c>
      <c r="F4" s="95">
        <v>45978.578518518516</v>
      </c>
      <c r="G4" s="96">
        <f ca="1">IFERROR(NOW()-F4,"")</f>
        <v>8.9371990739891771E-2</v>
      </c>
      <c r="H4" s="95">
        <v>45978.578472222223</v>
      </c>
      <c r="I4" s="113" t="str">
        <f>IFERROR(VLOOKUP(D4,DB!A:F,6,0),"")</f>
        <v>SCECO</v>
      </c>
      <c r="J4" s="113" t="str">
        <f>IFERROR(VLOOKUP(D4,DB!A:G,7,0),"")</f>
        <v>Dead+In progress</v>
      </c>
      <c r="K4" s="97" t="s">
        <v>39117</v>
      </c>
      <c r="L4" s="91" t="str">
        <f>IFERROR(VLOOKUP(D4,DB!A:I,9,0),"")</f>
        <v>Latis</v>
      </c>
    </row>
    <row r="5" spans="1:16" ht="15" customHeight="1">
      <c r="A5" s="113" t="s">
        <v>39118</v>
      </c>
      <c r="B5" s="113" t="str">
        <f>IFERROR(VLOOKUP(D5,DB!A:K,11,0),"")</f>
        <v>R4</v>
      </c>
      <c r="C5" s="93">
        <v>1</v>
      </c>
      <c r="D5" s="91" t="s">
        <v>34889</v>
      </c>
      <c r="E5" s="94" t="s">
        <v>39021</v>
      </c>
      <c r="F5" s="95"/>
      <c r="G5" s="96">
        <f ca="1">IFERROR(NOW()-F5,"")</f>
        <v>45978.667890509256</v>
      </c>
      <c r="H5" s="95">
        <v>45978.613819444443</v>
      </c>
      <c r="I5" s="113" t="str">
        <f>IFERROR(VLOOKUP(D5,DB!A:F,6,0),"")</f>
        <v>SCECO</v>
      </c>
      <c r="J5" s="113" t="str">
        <f>IFERROR(VLOOKUP(D5,DB!A:G,7,0),"")</f>
        <v>Vandalized</v>
      </c>
      <c r="K5" s="97" t="s">
        <v>39119</v>
      </c>
      <c r="L5" s="91" t="str">
        <f>IFERROR(VLOOKUP(D5,DB!A:I,9,0),"")</f>
        <v>Latis</v>
      </c>
    </row>
    <row r="6" spans="1:16" ht="15" customHeight="1">
      <c r="A6" s="113"/>
      <c r="B6" s="113" t="str">
        <f>IFERROR(VLOOKUP(D6,DB!A:K,11,0),"")</f>
        <v/>
      </c>
      <c r="C6" s="93"/>
      <c r="D6" s="91"/>
      <c r="E6" s="94"/>
      <c r="F6" s="95"/>
      <c r="G6" s="96">
        <f ca="1">IFERROR(NOW()-F6,"")</f>
        <v>45978.667890509256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45978.667890509256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45978.667890509256</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30502</v>
      </c>
      <c r="E9" s="94"/>
      <c r="F9" s="95"/>
      <c r="G9" s="96">
        <f ca="1">IFERROR(NOW()-F9,"")</f>
        <v>45978.667890509256</v>
      </c>
      <c r="H9" s="95"/>
      <c r="I9" s="113" t="str">
        <f>IFERROR(VLOOKUP(D9,DB!A:F,6,0),"")</f>
        <v>SCECO</v>
      </c>
      <c r="J9" s="113" t="str">
        <f>IFERROR(VLOOKUP(D9,DB!A:G,7,0),"")</f>
        <v>Dead+In progress</v>
      </c>
      <c r="K9" s="97"/>
      <c r="L9" s="91" t="str">
        <f>IFERROR(VLOOKUP(D9,DB!A:I,9,0),"")</f>
        <v>Latis</v>
      </c>
    </row>
    <row r="10" spans="1:16" ht="15" customHeight="1">
      <c r="A10" s="113"/>
      <c r="B10" s="113" t="str">
        <f>IFERROR(VLOOKUP(D10,DB!A:K,11,0),"")</f>
        <v/>
      </c>
      <c r="C10" s="93"/>
      <c r="D10" s="91"/>
      <c r="E10" s="94"/>
      <c r="F10" s="95"/>
      <c r="G10" s="96">
        <f ca="1">IFERROR(NOW()-F10,"")</f>
        <v>45978.667890509256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45978.667890509256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45978.667890509256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45978.667890509256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45978.667890509256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45978.667890509256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45978.667890509256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45978.667890509256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45978.667890509256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45978.667890509256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45978.667890509256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45978.667890509256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45978.667890509256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45978.667890509256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45978.667890509256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45978.667890509256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45978.667890509256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45978.667890509256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45978.667890509256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45978.667890509256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45978.667890509256</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86.835830324067501</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52.479013194439176</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30.006779398143408</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6">
        <v>45977.514803240738</v>
      </c>
      <c r="G5" s="111">
        <f t="shared" ref="G5:G8" ca="1" si="2">IFERROR(NOW()-F5,"")</f>
        <v>1.1530872685179929</v>
      </c>
      <c r="H5" s="136">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09">
        <f t="shared" ca="1" si="2"/>
        <v>45978.667890509256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45978.667890509256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45978.667890509256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45978.667890509256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45978.667890509256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45978.667890509256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45978.667890509256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45978.667890509256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45978.667890509256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45978.667890509256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45978.667890509256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45978.667890509256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45978.667890509256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45978.667890509256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45978.667890509256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45978.667890509256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45978.667890509256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45978.667890509256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45978.667890509256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45978.667890509256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45978.667890509256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45978.667890509256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45978.667890509256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45978.667890509256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45978.667890509256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45978.667890509256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45978.667890509256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45978.667890509256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45978.667890509256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45978.667890509256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45978.667890509256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45978.667890509256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45978.667890509256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45978.667890509256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45978.667890509256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45978.667890509256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45978.667890509256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45978.667890509256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45978.667890509256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45978.667890509256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45978.667890509256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45978.667890509256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45978.667890509256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45978.667890509256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45978.667890509256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45978.667890509256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45978.667890509256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45978.667890509256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45978.667890509256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45978.667890509256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45978.667890509256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45978.667890509256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45978.667890509256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45978.667890509256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45978.667890509256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45978.667890509256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45978.667890509256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45978.667890509256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45978.667890509256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45978.667890509256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45978.667890509256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45978.667890509256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45978.667890509256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45978.667890509256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45978.667890509256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45978.667890509256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45978.667890509256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45978.667890509256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45978.667890509256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45978.667890509256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45978.667890509256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45978.667890509256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45978.667890509256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45978.667890509256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45978.667890509256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45978.667890509256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45978.667890509256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45978.667890509256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45978.667890509256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45978.667890509256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45978.667890509256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45978.667890509256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45978.667890509256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45978.667890509256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45978.667890509256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45978.667890509256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45978.667890509256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45978.667890509256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45978.667890509256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45978.667890509256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45978.667890509256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45978.667890509256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45978.667890509256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45978.667890509256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45978.667890509256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45978.667890509256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45978.667890509256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45978.667890509256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45978.667890509256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45978.667890509256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45978.667890509256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45978.667890509256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45978.667890509256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45978.667890509256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45978.667890509256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45978.667890509256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45978.667890509256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45978.667890509256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45978.667890509256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45978.667890509256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45978.667890509256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45978.667890509256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45978.667890509256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45978.667890509256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45978.667890509256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45978.667890509256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45978.667890509256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45978.667890509256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45978.667890509256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45978.667890509256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45978.667890509256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45978.667890509256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45978.667890509256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45978.667890509256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45978.667890509256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45978.667890509256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45978.667890509256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45978.667890509256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45978.667890509256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45978.667890509256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45978.667890509256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45978.667890509256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45978.667890509256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45978.667890509256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45978.667890509256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45978.667890509256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45978.667890509256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45978.667890509256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45978.667890509256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45978.667890509256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45978.667890509256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45978.667890509256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45978.667890509256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45978.667890509256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45978.667890509256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45978.667890509256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45978.667890509256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45978.667890509256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45978.667890509256</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45978.667890509256</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A4" sqref="A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34529</v>
      </c>
      <c r="E2" s="109" t="s">
        <v>39100</v>
      </c>
      <c r="F2" s="121">
        <v>45978.650567129633</v>
      </c>
      <c r="G2" s="104">
        <f t="shared" ref="G2:G54" ca="1" si="0">IFERROR(NOW()-F2,"-")</f>
        <v>1.7323379623121582E-2</v>
      </c>
      <c r="H2" s="121">
        <v>45978.650567129633</v>
      </c>
      <c r="I2" s="119" t="str">
        <f>IFERROR(VLOOKUP(D2,DB!A:F,6,0),"")</f>
        <v>Generator-SG</v>
      </c>
      <c r="J2" s="119" t="str">
        <f>IFERROR(VLOOKUP(D2,DB!A:G,7,0),"")</f>
        <v>Dead</v>
      </c>
      <c r="K2" s="122" t="s">
        <v>39129</v>
      </c>
      <c r="L2" s="123" t="str">
        <f>IFERROR(VLOOKUP(D2,DB!A:I,9,0),"")</f>
        <v>Latis</v>
      </c>
    </row>
    <row r="3" spans="1:16382" ht="31.5" customHeight="1">
      <c r="A3" s="118"/>
      <c r="B3" s="119" t="str">
        <f>IFERROR(VLOOKUP(D3,DB!A:K,11,0),"")</f>
        <v/>
      </c>
      <c r="C3" s="120"/>
      <c r="D3" s="119"/>
      <c r="E3" s="109"/>
      <c r="F3" s="121"/>
      <c r="G3" s="104">
        <f t="shared" ca="1" si="0"/>
        <v>45978.667890509256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45978.667890509256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45978.667890509256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45978.667890509256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45978.667890509256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45978.667890509256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45978.667890509256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45978.667890509256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45978.667890509256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45978.667890509256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45978.667890509256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45978.667890509256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45978.667890509256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45978.667890509256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45978.667890509256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45978.667890509256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45978.667890509256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45978.667890509256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45978.667890509256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45978.667890509256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45978.667890509256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45978.667890509256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45978.667890509256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45978.667890509256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45978.667890509256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45978.667890509256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45978.667890509256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45978.667890509256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45978.667890509256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45978.667890509256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45978.667890509256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45978.667890509256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45978.667890509256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45978.667890509256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45978.667890509256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45978.667890509256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45978.667890509256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45978.667890509256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45978.667890509256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45978.667890509256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45978.667890509256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45978.667890509256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45978.667890509256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45978.667890509256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45978.667890509256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45978.667890509256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45978.667890509256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45978.667890509256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45978.667890509256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45978.667890509256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45978.667890509256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45978.667890509256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45978.667890509256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45978.667890509256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45978.667890509256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45978.667890509256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45978.667890509256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45978.667890509256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45978.667890509256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45978.667890509256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45978.667890509256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45978.667890509256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45978.667890509256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45978.667890509256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45978.667890509256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45978.667890509256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45978.667890509256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45978.667890509256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45978.667890509256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45978.667890509256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45978.667890509256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45978.667890509256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45978.667890509256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45978.667890509256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45978.667890509256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45978.667890509256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45978.667890509256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45978.667890509256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45978.667890509256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45978.667890509256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45978.667890509256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45978.667890509256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45978.667890509256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45978.667890509256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45978.667890509256</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45978.667890509256</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2025-11-17T13:02:14Z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