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10" documentId="13_ncr:1_{F6CB121F-512D-4AA6-A0C1-0FB36C537598}" xr6:coauthVersionLast="47" xr6:coauthVersionMax="47" xr10:uidLastSave="{613BD0E6-7134-4799-92D0-9C236D1966D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B13" i="6"/>
  <c r="B14" i="6"/>
  <c r="B15" i="6"/>
  <c r="B16" i="6"/>
  <c r="B17" i="6"/>
  <c r="B18" i="6"/>
  <c r="B19" i="6"/>
  <c r="B20" i="6"/>
  <c r="B21" i="6"/>
  <c r="B22" i="6"/>
  <c r="B23" i="6"/>
  <c r="B24" i="6"/>
  <c r="B25" i="6"/>
  <c r="B26" i="6"/>
  <c r="B27" i="6"/>
  <c r="B28" i="6"/>
  <c r="B29" i="6"/>
  <c r="B30" i="6"/>
  <c r="B31" i="6"/>
  <c r="B32" i="6"/>
  <c r="B33" i="6"/>
  <c r="B34" i="6"/>
  <c r="B35" i="6"/>
  <c r="B36" i="6"/>
  <c r="B37" i="6"/>
  <c r="B38" i="6"/>
  <c r="G13" i="6"/>
  <c r="G14" i="6"/>
  <c r="G15" i="6"/>
  <c r="G16" i="6"/>
  <c r="G17" i="6"/>
  <c r="G18" i="6"/>
  <c r="G19" i="6"/>
  <c r="G20" i="6"/>
  <c r="G21" i="6"/>
  <c r="G22" i="6"/>
  <c r="G23" i="6"/>
  <c r="G24" i="6"/>
  <c r="G25" i="6"/>
  <c r="G26" i="6"/>
  <c r="G27" i="6"/>
  <c r="G28" i="6"/>
  <c r="G29" i="6"/>
  <c r="G30" i="6"/>
  <c r="G31" i="6"/>
  <c r="G32" i="6"/>
  <c r="G33" i="6"/>
  <c r="G34" i="6"/>
  <c r="G35" i="6"/>
  <c r="G36" i="6"/>
  <c r="G37" i="6"/>
  <c r="G38" i="6"/>
  <c r="I13" i="6"/>
  <c r="I14" i="6"/>
  <c r="I15" i="6"/>
  <c r="I16" i="6"/>
  <c r="I17" i="6"/>
  <c r="I18" i="6"/>
  <c r="I19" i="6"/>
  <c r="I20" i="6"/>
  <c r="I21" i="6"/>
  <c r="I22" i="6"/>
  <c r="I23" i="6"/>
  <c r="I24" i="6"/>
  <c r="I25" i="6"/>
  <c r="I26" i="6"/>
  <c r="I27" i="6"/>
  <c r="I28" i="6"/>
  <c r="I29" i="6"/>
  <c r="I30" i="6"/>
  <c r="I31" i="6"/>
  <c r="I32" i="6"/>
  <c r="I33" i="6"/>
  <c r="I34" i="6"/>
  <c r="I35" i="6"/>
  <c r="I36" i="6"/>
  <c r="I37" i="6"/>
  <c r="I38" i="6"/>
  <c r="J13" i="6"/>
  <c r="J14" i="6"/>
  <c r="J15" i="6"/>
  <c r="J16" i="6"/>
  <c r="J17" i="6"/>
  <c r="J18" i="6"/>
  <c r="J19" i="6"/>
  <c r="J20" i="6"/>
  <c r="J21" i="6"/>
  <c r="J22" i="6"/>
  <c r="J23" i="6"/>
  <c r="J24" i="6"/>
  <c r="J25" i="6"/>
  <c r="J26" i="6"/>
  <c r="J27" i="6"/>
  <c r="J28" i="6"/>
  <c r="J29" i="6"/>
  <c r="J30" i="6"/>
  <c r="J31" i="6"/>
  <c r="J32" i="6"/>
  <c r="J33" i="6"/>
  <c r="J34" i="6"/>
  <c r="J35" i="6"/>
  <c r="J36" i="6"/>
  <c r="J37" i="6"/>
  <c r="J38" i="6"/>
  <c r="L13" i="6"/>
  <c r="L14" i="6"/>
  <c r="L15" i="6"/>
  <c r="L16" i="6"/>
  <c r="L17" i="6"/>
  <c r="L18" i="6"/>
  <c r="L19" i="6"/>
  <c r="L20" i="6"/>
  <c r="L21" i="6"/>
  <c r="L22" i="6"/>
  <c r="L23" i="6"/>
  <c r="L24" i="6"/>
  <c r="L25" i="6"/>
  <c r="L26" i="6"/>
  <c r="L27" i="6"/>
  <c r="L28" i="6"/>
  <c r="L29" i="6"/>
  <c r="L30" i="6"/>
  <c r="L31" i="6"/>
  <c r="L32" i="6"/>
  <c r="L33" i="6"/>
  <c r="L34" i="6"/>
  <c r="L35" i="6"/>
  <c r="L36" i="6"/>
  <c r="L37" i="6"/>
  <c r="L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<sst xmlns="http://schemas.openxmlformats.org/spreadsheetml/2006/main" count="180331" uniqueCount="39138">
  <si>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</si>
  <si>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</si>
  <si>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</si>
  <si>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</si>
  <si>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</si>
  <si>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</si>
  <si>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</si>
  <si>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</si>
  <si>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</si>
  <si>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</si>
  <si>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</si>
  <si>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</si>
  <si>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</si>
  <si>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</si>
  <si>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</si>
  <si>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</si>
  <si>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</si>
  <si>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</si>
  <si>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</si>
  <si>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</si>
  <si>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</si>
  <si>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</si>
  <si>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</si>
  <si>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</si>
  <si>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</si>
  <si>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</si>
  <si>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</si>
  <si>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</si>
  <si>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</si>
  <si>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</si>
  <si>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</si>
  <si>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</si>
  <si>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</si>
  <si>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</si>
  <si>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</si>
  <si>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</si>
  <si>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</si>
  <si>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</si>
  <si>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</si>
  <si>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</si>
  <si>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</si>
  <si>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</si>
  <si>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</si>
  <si>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</si>
  <si>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</si>
  <si>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</si>
  <si>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</si>
  <si>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</si>
  <si>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</si>
  <si>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</si>
  <si>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</si>
  <si>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</si>
  <si>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</si>
  <si>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</si>
  <si>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</si>
  <si>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</si>
  <si>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</si>
  <si>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</si>
  <si>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</si>
  <si>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</si>
  <si>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</si>
  <si>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</si>
  <si>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</si>
  <si>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</si>
  <si>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</si>
  <si>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</si>
  <si>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</si>
  <si>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</si>
  <si>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</si>
  <si>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</si>
  <si>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</si>
  <si>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</si>
  <si>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</si>
  <si>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</si>
  <si>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</si>
  <si>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</si>
  <si>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</si>
  <si>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</si>
  <si>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</si>
  <si>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</si>
  <si>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</si>
  <si>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</si>
  <si>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</si>
  <si>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</si>
  <si>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</si>
  <si>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</si>
  <si>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</si>
  <si>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</si>
  <si>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</si>
  <si>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</si>
  <si>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</si>
  <si>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</si>
  <si>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</si>
  <si>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</si>
  <si>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</si>
  <si>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</si>
  <si>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</si>
  <si>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</si>
  <si>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</si>
  <si>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</si>
  <si>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</si>
  <si>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</si>
  <si>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</si>
  <si>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</si>
  <si>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</si>
  <si>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</si>
  <si>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</si>
  <si>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</si>
  <si>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</si>
  <si>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</si>
  <si>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</si>
  <si>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</si>
  <si>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</si>
  <si>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</si>
  <si>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</si>
  <si>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</si>
  <si>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</si>
  <si>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</si>
  <si>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</si>
  <si>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</si>
  <si>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</si>
  <si>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</si>
  <si>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</si>
  <si>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</si>
  <si>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</si>
  <si>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</si>
  <si>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</si>
  <si>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</si>
  <si>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</si>
  <si>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</si>
  <si>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</si>
  <si>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</si>
  <si>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</si>
  <si>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</si>
  <si>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</si>
  <si>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</si>
  <si>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</si>
  <si>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</si>
  <si>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</si>
  <si>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</si>
  <si>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</si>
  <si>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</si>
  <si>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</si>
  <si>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</si>
  <si>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</si>
  <si>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</si>
  <si>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</si>
  <si>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</si>
  <si>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</si>
  <si>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</si>
  <si>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</si>
  <si>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</si>
  <si>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</si>
  <si>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</si>
  <si>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</si>
  <si>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</si>
  <si>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</si>
  <si>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</si>
  <si>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</si>
  <si>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</si>
  <si>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</si>
  <si>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</si>
  <si>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</si>
  <si>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</si>
  <si>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</si>
  <si>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</si>
  <si>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</si>
  <si>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</si>
  <si>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</si>
  <si>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</si>
  <si>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</si>
  <si>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</si>
  <si>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</si>
  <si>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</si>
  <si>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</si>
  <si>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</si>
  <si>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</si>
  <si>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</si>
  <si>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</si>
  <si>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</si>
  <si>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</si>
  <si>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</si>
  <si>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</si>
  <si>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</si>
  <si>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</si>
  <si>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</si>
  <si>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</si>
  <si>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</si>
  <si>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</si>
  <si>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</si>
  <si>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</si>
  <si>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</si>
  <si>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</si>
  <si>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</si>
  <si>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</si>
  <si>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</si>
  <si>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</si>
  <si>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</si>
  <si>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</si>
  <si>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</si>
  <si>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</si>
  <si>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</si>
  <si>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</si>
  <si>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</si>
  <si>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</si>
  <si>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</si>
  <si>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</si>
  <si>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</si>
  <si>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</si>
  <si>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</si>
  <si>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</si>
  <si>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</si>
  <si>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</si>
  <si>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</si>
  <si>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</si>
  <si>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</si>
  <si>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</si>
  <si>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</si>
  <si>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</si>
  <si>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</si>
  <si>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</si>
  <si>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</si>
  <si>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</si>
  <si>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</si>
  <si>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</si>
  <si>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</si>
  <si>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</si>
  <si>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</si>
  <si>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</si>
  <si>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</si>
  <si>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</si>
  <si>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</si>
  <si>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</si>
  <si>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</si>
  <si>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</si>
  <si>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</si>
  <si>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</si>
  <si>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</si>
  <si>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</si>
  <si>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</si>
  <si>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</si>
  <si>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</si>
  <si>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</si>
  <si>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</si>
  <si>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</si>
  <si>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</si>
  <si>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</si>
  <si>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</si>
  <si>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</si>
  <si>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</si>
  <si>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</si>
  <si>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</si>
  <si>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</si>
  <si>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</si>
  <si>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</si>
  <si>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</si>
  <si>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</si>
  <si>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</si>
  <si>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</si>
  <si>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</si>
  <si>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</si>
  <si>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</si>
  <si>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</si>
  <si>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</si>
  <si>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</si>
  <si>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</si>
  <si>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</si>
  <si>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</si>
  <si>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</si>
  <si>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</si>
  <si>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</si>
  <si>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</si>
  <si>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</si>
  <si>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</si>
  <si>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</si>
  <si>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</si>
  <si>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</si>
  <si>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</si>
  <si>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</si>
  <si>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</si>
  <si>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</si>
  <si>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</si>
  <si>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</si>
  <si>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</si>
  <si>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</si>
  <si>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</si>
  <si>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</si>
  <si>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</si>
  <si>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</si>
  <si>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</si>
  <si>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</si>
  <si>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</si>
  <si>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</si>
  <si>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</si>
  <si>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</si>
  <si>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</si>
  <si>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</si>
  <si>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</si>
  <si>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</si>
  <si>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</si>
  <si>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</si>
  <si>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</si>
  <si>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</si>
  <si>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</si>
  <si>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</si>
  <si>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</si>
  <si>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</si>
  <si>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</si>
  <si>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</si>
  <si>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</si>
  <si>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</si>
  <si>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</si>
  <si>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</si>
  <si>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</si>
  <si>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</si>
  <si>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</si>
  <si>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</si>
  <si>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</si>
  <si>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</si>
  <si>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</si>
  <si>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</si>
  <si>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</si>
  <si>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</si>
  <si>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</si>
  <si>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</si>
  <si>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</si>
  <si>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</si>
  <si>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</si>
  <si>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</si>
  <si>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</si>
  <si>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</si>
  <si>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</si>
  <si>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</si>
  <si>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</si>
  <si>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</si>
  <si>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</si>
  <si>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</si>
  <si>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</si>
  <si>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</si>
  <si>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</si>
  <si>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</si>
  <si>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</si>
  <si>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</si>
  <si>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</si>
  <si>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</si>
  <si>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</si>
  <si>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</si>
  <si>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</si>
  <si>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</si>
  <si>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</si>
  <si>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</si>
  <si>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</si>
  <si>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</si>
  <si>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</si>
  <si>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</si>
  <si>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</si>
  <si>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</si>
  <si>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</si>
  <si>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</si>
  <si>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</si>
  <si>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</si>
  <si>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</si>
  <si>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</si>
  <si>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</si>
  <si>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</si>
  <si>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</si>
  <si>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</si>
  <si>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</si>
  <si>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</si>
  <si>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</si>
  <si>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</si>
  <si>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</si>
  <si>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</si>
  <si>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</si>
  <si>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</si>
  <si>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</si>
  <si>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</si>
  <si>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</si>
  <si>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</si>
  <si>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</si>
  <si>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</si>
  <si>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</si>
  <si>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</si>
  <si>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</si>
  <si>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</si>
  <si>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</si>
  <si>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</si>
  <si>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</si>
  <si>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</si>
  <si>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</si>
  <si>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</si>
  <si>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</si>
  <si>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</si>
  <si>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</si>
  <si>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</si>
  <si>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</si>
  <si>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</si>
  <si>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</si>
  <si>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</si>
  <si>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</si>
  <si>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</si>
  <si>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</si>
  <si>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</si>
  <si>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</si>
  <si>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</si>
  <si>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</si>
  <si>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</si>
  <si>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</si>
  <si>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</si>
  <si>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</si>
  <si>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</si>
  <si>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</si>
  <si>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</si>
  <si>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</si>
  <si>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</si>
  <si>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</si>
  <si>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</si>
  <si>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</si>
  <si>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</si>
  <si>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</si>
  <si>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</si>
  <si>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</si>
  <si>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</si>
  <si>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</si>
  <si>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</si>
  <si>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</si>
  <si>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</si>
  <si>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</si>
  <si>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</si>
  <si>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</si>
  <si>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</si>
  <si>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</si>
  <si>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</si>
  <si>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</si>
  <si>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</si>
  <si>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</si>
  <si>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</si>
  <si>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</si>
  <si>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</si>
  <si>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</si>
  <si>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</si>
  <si>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</si>
  <si>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</si>
  <si>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</si>
  <si>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</si>
  <si>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</si>
  <si>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</si>
  <si>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</si>
  <si>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</si>
  <si>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</si>
  <si>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</si>
  <si>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</si>
  <si>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</si>
  <si>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</si>
  <si>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</si>
  <si>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</si>
  <si>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</si>
  <si>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</si>
  <si>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</si>
  <si>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</si>
  <si>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</si>
  <si>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</si>
  <si>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</si>
  <si>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</si>
  <si>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</si>
  <si>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</si>
  <si>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</si>
  <si>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</si>
  <si>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</si>
  <si>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</si>
  <si>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</si>
  <si>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</si>
  <si>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</si>
  <si>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</si>
  <si>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</si>
  <si>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</si>
  <si>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</si>
  <si>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</si>
  <si>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</si>
  <si>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</si>
  <si>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</si>
  <si>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</si>
  <si>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</si>
  <si>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</si>
  <si>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</si>
  <si>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</si>
  <si>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</si>
  <si>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</si>
  <si>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</si>
  <si>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</si>
  <si>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</si>
  <si>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</si>
  <si>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</si>
  <si>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</si>
  <si>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</si>
  <si>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</si>
  <si>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</si>
  <si>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</si>
  <si>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</si>
  <si>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</si>
  <si>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</si>
  <si>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</si>
  <si>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</si>
  <si>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</si>
  <si>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</si>
  <si>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</si>
  <si>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</si>
  <si>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</si>
  <si>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</si>
  <si>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</si>
  <si>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</si>
  <si>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</si>
  <si>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</si>
  <si>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</si>
  <si>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</si>
  <si>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</si>
  <si>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</si>
  <si>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</si>
  <si>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</si>
  <si>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</si>
  <si>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</si>
  <si>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</si>
  <si>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</si>
  <si>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</si>
  <si>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</si>
  <si>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</si>
  <si>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</si>
  <si>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</si>
  <si>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</si>
  <si>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</si>
  <si>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</si>
  <si>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</si>
  <si>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</si>
  <si>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</si>
  <si>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</si>
  <si>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</si>
  <si>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</si>
  <si>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</si>
  <si>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</si>
  <si>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</si>
  <si>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</si>
  <si>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</si>
  <si>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</si>
  <si>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</si>
  <si>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</si>
  <si>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</si>
  <si>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</si>
  <si>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</si>
  <si>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</si>
  <si>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</si>
  <si>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</si>
  <si>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</si>
  <si>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</si>
  <si>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</si>
  <si>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</si>
  <si>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</si>
  <si>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</si>
  <si>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</si>
  <si>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</si>
  <si>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</si>
  <si>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</si>
  <si>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</si>
  <si>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</si>
  <si>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</si>
  <si>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</si>
  <si>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</si>
  <si>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</si>
  <si>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</si>
  <si>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</si>
  <si>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</si>
  <si>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</si>
  <si>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</si>
  <si>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</si>
  <si>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</si>
  <si>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</si>
  <si>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</si>
  <si>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</si>
  <si>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</si>
  <si>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</si>
  <si>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</si>
  <si>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</si>
  <si>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</si>
  <si>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</si>
  <si>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</si>
  <si>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</si>
  <si>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</si>
  <si>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</si>
  <si>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</si>
  <si>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</si>
  <si>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</si>
  <si>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</si>
  <si>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</si>
  <si>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</si>
  <si>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</si>
  <si>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</si>
  <si>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</si>
  <si>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</si>
  <si>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</si>
  <si>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</si>
  <si>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</si>
  <si>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</si>
  <si>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</si>
  <si>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</si>
  <si>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</si>
  <si>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</si>
  <si>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</si>
  <si>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</si>
  <si>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</si>
  <si>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</si>
  <si>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</si>
  <si>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</si>
  <si>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</si>
  <si>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</si>
  <si>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</si>
  <si>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</si>
  <si>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</si>
  <si>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</si>
  <si>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</si>
  <si>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</si>
  <si>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</si>
  <si>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</si>
  <si>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</si>
  <si>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</si>
  <si>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</si>
  <si>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</si>
  <si>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</si>
  <si>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</si>
  <si>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</si>
  <si>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</si>
  <si>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</si>
  <si>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</si>
  <si>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</si>
  <si>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</si>
  <si>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</si>
  <si>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</si>
  <si>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</si>
  <si>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</si>
  <si>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</si>
  <si>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</si>
  <si>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</si>
  <si>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</si>
  <si>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</si>
  <si>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</si>
  <si>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</si>
  <si>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</si>
  <si>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</si>
  <si>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</si>
  <si>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</si>
  <si>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</si>
  <si>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</si>
  <si>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</si>
  <si>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</si>
  <si>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</si>
  <si>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</si>
  <si>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</si>
  <si>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</si>
  <si>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</si>
  <si>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</si>
  <si>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</si>
  <si>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</si>
  <si>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</si>
  <si>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</si>
  <si>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</si>
  <si>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</si>
  <si>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</si>
  <si>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</si>
  <si>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</si>
  <si>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</si>
  <si>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</si>
  <si>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</si>
  <si>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</si>
  <si>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</si>
  <si>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</si>
  <si>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</si>
  <si>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</si>
  <si>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</si>
  <si>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</si>
  <si>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</si>
  <si>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</si>
  <si>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</si>
  <si>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</si>
  <si>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</si>
  <si>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</si>
  <si>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</si>
  <si>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</si>
  <si>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</si>
  <si>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</si>
  <si>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</si>
  <si>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</si>
  <si>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</si>
  <si>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</si>
  <si>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</si>
  <si>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</si>
  <si>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</si>
  <si>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</si>
  <si>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</si>
  <si>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</si>
  <si>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</si>
  <si>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</si>
  <si>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</si>
  <si>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</si>
  <si>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</si>
  <si>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</si>
  <si>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</si>
  <si>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</si>
  <si>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</si>
  <si>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</si>
  <si>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</si>
  <si>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</si>
  <si>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</si>
  <si>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</si>
  <si>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</si>
  <si>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</si>
  <si>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</si>
  <si>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</si>
  <si>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</si>
  <si>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</si>
  <si>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</si>
  <si>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</si>
  <si>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</si>
  <si>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</si>
  <si>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</si>
  <si>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</si>
  <si>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</si>
  <si>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</si>
  <si>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</si>
  <si>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</si>
  <si>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</si>
  <si>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</si>
  <si>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</si>
  <si>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</si>
  <si>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</si>
  <si>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</si>
  <si>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</si>
  <si>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</si>
  <si>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</si>
  <si>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</si>
  <si>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</si>
  <si>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</si>
  <si>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</si>
  <si>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</si>
  <si>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</si>
  <si>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</si>
  <si>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</si>
  <si>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</si>
  <si>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</si>
  <si>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</si>
  <si>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</si>
  <si>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</si>
  <si>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</si>
  <si>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</si>
  <si>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</si>
  <si>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</si>
  <si>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</si>
  <si>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</si>
  <si>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</si>
  <si>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</si>
  <si>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</si>
  <si>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</si>
  <si>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</si>
  <si>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</si>
  <si>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</si>
  <si>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</si>
  <si>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</si>
  <si>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</si>
  <si>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</si>
  <si>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</si>
  <si>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</si>
  <si>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</si>
  <si>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</si>
  <si>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</si>
  <si>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</si>
  <si>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</si>
  <si>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</si>
  <si>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</si>
  <si>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</si>
  <si>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</si>
  <si>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</si>
  <si>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</si>
  <si>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</si>
  <si>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</si>
  <si>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</si>
  <si>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</si>
  <si>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</si>
  <si>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</si>
  <si>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</si>
  <si>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</si>
  <si>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</si>
  <si>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</si>
  <si>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</si>
  <si>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</si>
  <si>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</si>
  <si>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</si>
  <si>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</si>
  <si>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</si>
  <si>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</si>
  <si>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</si>
  <si>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</si>
  <si>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</si>
  <si>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</si>
  <si>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</si>
  <si>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</si>
  <si>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</si>
  <si>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</si>
  <si>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</si>
  <si>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</si>
  <si>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</si>
  <si>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</si>
  <si>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</si>
  <si>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</si>
  <si>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</si>
  <si>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</si>
  <si>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</si>
  <si>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</si>
  <si>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</si>
  <si>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</si>
  <si>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</si>
  <si>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</si>
  <si>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</si>
  <si>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</si>
  <si>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</si>
  <si>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</si>
  <si>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</si>
  <si>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</si>
  <si>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</si>
  <si>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</si>
  <si>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</si>
  <si>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</si>
  <si>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</si>
  <si>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</si>
  <si>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</si>
  <si>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</si>
  <si>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</si>
  <si>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</si>
  <si>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</si>
  <si>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</si>
  <si>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</si>
  <si>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</si>
  <si>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</si>
  <si>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</si>
  <si>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</si>
  <si>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</si>
  <si>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</si>
  <si>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</si>
  <si>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</si>
  <si>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</si>
  <si>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</si>
  <si>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</si>
  <si>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</si>
  <si>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</si>
  <si>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</si>
  <si>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</si>
  <si>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</si>
  <si>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</si>
  <si>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</si>
  <si>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</si>
  <si>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</si>
  <si>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</si>
  <si>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</si>
  <si>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</si>
  <si>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</si>
  <si>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</si>
  <si>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</si>
  <si>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</si>
  <si>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</si>
  <si>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</si>
  <si>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</si>
  <si>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</si>
  <si>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</si>
  <si>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</si>
  <si>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</si>
  <si>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</si>
  <si>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</si>
  <si>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</si>
  <si>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</si>
  <si>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</si>
  <si>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</si>
  <si>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</si>
  <si>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</si>
  <si>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</si>
  <si>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</si>
  <si>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</si>
  <si>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</si>
  <si>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</si>
  <si>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</si>
  <si>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</si>
  <si>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</si>
  <si>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</si>
  <si>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</si>
  <si>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</si>
  <si>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</si>
  <si>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</si>
  <si>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</si>
  <si>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</si>
  <si>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</si>
  <si>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</si>
  <si>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</si>
  <si>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</si>
  <si>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</si>
  <si>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</si>
  <si>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</si>
  <si>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</si>
  <si>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</si>
  <si>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</si>
  <si>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</si>
  <si>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</si>
  <si>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</si>
  <si>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</si>
  <si>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</si>
  <si>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</si>
  <si>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</si>
  <si>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</si>
  <si>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</si>
  <si>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</si>
  <si>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</si>
  <si>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</si>
  <si>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</si>
  <si>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</si>
  <si>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</si>
  <si>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</si>
  <si>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</si>
  <si>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</si>
  <si>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</si>
  <si>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</si>
  <si>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</si>
  <si>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</si>
  <si>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</si>
  <si>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</si>
  <si>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</si>
  <si>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</si>
  <si>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</si>
  <si>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</si>
  <si>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</si>
  <si>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</si>
  <si>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</si>
  <si>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</si>
  <si>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</si>
  <si>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</si>
  <si>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</si>
  <si>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</si>
  <si>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</si>
  <si>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</si>
  <si>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</si>
  <si>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</si>
  <si>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</si>
  <si>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</si>
  <si>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</si>
  <si>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</si>
  <si>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</si>
  <si>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</si>
  <si>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</si>
  <si>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</si>
  <si>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</si>
  <si>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</si>
  <si>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</si>
  <si>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</si>
  <si>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</si>
  <si>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</si>
  <si>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</si>
  <si>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</si>
  <si>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</si>
  <si>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</si>
  <si>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</si>
  <si>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</si>
  <si>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</si>
  <si>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</si>
  <si>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</si>
  <si>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</si>
  <si>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</si>
  <si>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</si>
  <si>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</si>
  <si>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</si>
  <si>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</si>
  <si>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</si>
  <si>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</si>
  <si>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</si>
  <si>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</si>
  <si>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</si>
  <si>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</si>
  <si>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</si>
  <si>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</si>
  <si>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</si>
  <si>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</si>
  <si>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</si>
  <si>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</si>
  <si>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</si>
  <si>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</si>
  <si>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</si>
  <si>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</si>
  <si>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</si>
  <si>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</si>
  <si>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</si>
  <si>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</si>
  <si>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</si>
  <si>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</si>
  <si>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</si>
  <si>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</si>
  <si>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</si>
  <si>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</si>
  <si>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</si>
  <si>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</si>
  <si>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</si>
  <si>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</si>
  <si>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</si>
  <si>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</si>
  <si>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</si>
  <si>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</si>
  <si>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</si>
  <si>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</si>
  <si>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</si>
  <si>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</si>
  <si>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</si>
  <si>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</si>
  <si>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</si>
  <si>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</si>
  <si>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</si>
  <si>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</si>
  <si>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</si>
  <si>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</si>
  <si>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</si>
  <si>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</si>
  <si>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</si>
  <si>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</si>
  <si>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</si>
  <si>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</si>
  <si>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</si>
  <si>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</si>
  <si>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</si>
  <si>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</si>
  <si>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</si>
  <si>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</si>
  <si>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</si>
  <si>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</si>
  <si>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</si>
  <si>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</si>
  <si>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</si>
  <si>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</si>
  <si>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</si>
  <si>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</si>
  <si>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</si>
  <si>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</si>
  <si>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</si>
  <si>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</si>
  <si>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</si>
  <si>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</si>
  <si>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</si>
  <si>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</si>
  <si>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</si>
  <si>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</si>
  <si>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</si>
  <si>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</si>
  <si>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</si>
  <si>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</si>
  <si>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</si>
  <si>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</si>
  <si>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</si>
  <si>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</si>
  <si>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</si>
  <si>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</si>
  <si>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</si>
  <si>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</si>
  <si>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</si>
  <si>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</si>
  <si>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</si>
  <si>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</si>
  <si>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</si>
  <si>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</si>
  <si>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</si>
  <si>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</si>
  <si>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</si>
  <si>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</si>
  <si>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</si>
  <si>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</si>
  <si>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</si>
  <si>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</si>
  <si>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</si>
  <si>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</si>
  <si>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</si>
  <si>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</si>
  <si>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</si>
  <si>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</si>
  <si>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</si>
  <si>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</si>
  <si>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</si>
  <si>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</si>
  <si>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</si>
  <si>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</si>
  <si>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</si>
  <si>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</si>
  <si>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</si>
  <si>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</si>
  <si>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</si>
  <si>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</si>
  <si>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</si>
  <si>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</si>
  <si>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</si>
  <si>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</si>
  <si>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</si>
  <si>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</si>
  <si>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</si>
  <si>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</si>
  <si>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</si>
  <si>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</si>
  <si>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</si>
  <si>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</si>
  <si>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</si>
  <si>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</si>
  <si>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</si>
  <si>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</si>
  <si>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</si>
  <si>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</si>
  <si>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</si>
  <si>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</si>
  <si>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</si>
  <si>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</si>
  <si>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</si>
  <si>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</si>
  <si>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</si>
  <si>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</si>
  <si>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</si>
  <si>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</si>
  <si>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</si>
  <si>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</si>
  <si>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</si>
  <si>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</si>
  <si>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</si>
  <si>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</si>
  <si>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</si>
  <si>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</si>
  <si>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</si>
  <si>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</si>
  <si>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</si>
  <si>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</si>
  <si>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</si>
  <si>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</si>
  <si>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</si>
  <si>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</si>
  <si>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</si>
  <si>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</si>
  <si>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</si>
  <si>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</si>
  <si>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</si>
  <si>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</si>
  <si>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</si>
  <si>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</si>
  <si>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</si>
  <si>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</si>
  <si>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</si>
  <si>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</si>
  <si>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</si>
  <si>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</si>
  <si>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</si>
  <si>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</si>
  <si>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</si>
  <si>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</si>
  <si>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</si>
  <si>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</si>
  <si>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</si>
  <si>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</si>
  <si>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</si>
  <si>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</si>
  <si>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</si>
  <si>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</si>
  <si>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</si>
  <si>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</si>
  <si>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</si>
  <si>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</si>
  <si>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</si>
  <si>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</si>
  <si>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</si>
  <si>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</si>
  <si>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</si>
  <si>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</si>
  <si>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</si>
  <si>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</si>
  <si>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</si>
  <si>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</si>
  <si>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</si>
  <si>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</si>
  <si>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</si>
  <si>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</si>
  <si>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</si>
  <si>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</si>
  <si>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</si>
  <si>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</si>
  <si>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</si>
  <si>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</si>
  <si>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</si>
  <si>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</si>
  <si>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</si>
  <si>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</si>
  <si>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</si>
  <si>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</si>
  <si>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</si>
  <si>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</si>
  <si>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</si>
  <si>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</si>
  <si>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</si>
  <si>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</si>
  <si>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</si>
  <si>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</si>
  <si>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</si>
  <si>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</si>
  <si>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</si>
  <si>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</si>
  <si>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</si>
  <si>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</si>
  <si>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</si>
  <si>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</si>
  <si>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</si>
  <si>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</si>
  <si>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</si>
  <si>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</si>
  <si>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</si>
  <si>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</si>
  <si>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</si>
  <si>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</si>
  <si>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</si>
  <si>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</si>
  <si>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</si>
  <si>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</si>
  <si>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</si>
  <si>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</si>
  <si>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</si>
  <si>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</si>
  <si>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</si>
  <si>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</si>
  <si>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</si>
  <si>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</si>
  <si>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</si>
  <si>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</si>
  <si>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</si>
  <si>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</si>
  <si>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</si>
  <si>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</si>
  <si>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</si>
  <si>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</si>
  <si>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</si>
  <si>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</si>
  <si>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</si>
  <si>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</si>
  <si>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</si>
  <si>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</si>
  <si>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</si>
  <si>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</si>
  <si>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</si>
  <si>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</si>
  <si>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</si>
  <si>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</si>
  <si>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</si>
  <si>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</si>
  <si>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</si>
  <si>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</si>
  <si>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</si>
  <si>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</si>
  <si>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</si>
  <si>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</si>
  <si>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</si>
  <si>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</si>
  <si>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</si>
  <si>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</si>
  <si>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</si>
  <si>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</si>
  <si>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</si>
  <si>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</si>
  <si>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</si>
  <si>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</si>
  <si>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</si>
  <si>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</si>
  <si>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</si>
  <si>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</si>
  <si>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</si>
  <si>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</si>
  <si>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</si>
  <si>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</si>
  <si>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</si>
  <si>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</si>
  <si>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</si>
  <si>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</si>
  <si>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</si>
  <si>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</si>
  <si>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</si>
  <si>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</si>
  <si>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</si>
  <si>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</si>
  <si>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</si>
  <si>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</si>
  <si>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</si>
  <si>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</si>
  <si>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</si>
  <si>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</si>
  <si>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</si>
  <si>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</si>
  <si>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</si>
  <si>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</si>
  <si>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</si>
  <si>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</si>
  <si>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</si>
  <si>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</si>
  <si>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</si>
  <si>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</si>
  <si>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</si>
  <si>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</si>
  <si>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</si>
  <si>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</si>
  <si>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</si>
  <si>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</si>
  <si>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</si>
  <si>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</si>
  <si>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</si>
  <si>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</si>
  <si>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</si>
  <si>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</si>
  <si>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</si>
  <si>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</si>
  <si>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</si>
  <si>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</si>
  <si>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</si>
  <si>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</si>
  <si>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</si>
  <si>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</si>
  <si>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</si>
  <si>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</si>
  <si>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</si>
  <si>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</si>
  <si>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</si>
  <si>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</si>
  <si>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</si>
  <si>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</si>
  <si>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</si>
  <si>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</si>
  <si>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</si>
  <si>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</si>
  <si>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</si>
  <si>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</si>
  <si>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</si>
  <si>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</si>
  <si>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</si>
  <si>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</si>
  <si>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</si>
  <si>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</si>
  <si>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</si>
  <si>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</si>
  <si>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</si>
  <si>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</si>
  <si>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</si>
  <si>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</si>
  <si>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</si>
  <si>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</si>
  <si>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</si>
  <si>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</si>
  <si>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</si>
  <si>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</si>
  <si>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</si>
  <si>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</si>
  <si>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</si>
  <si>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</si>
  <si>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</si>
  <si>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</si>
  <si>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</si>
  <si>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</si>
  <si>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</si>
  <si>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</si>
  <si>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</si>
  <si>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</si>
  <si>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</si>
  <si>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</si>
  <si>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</si>
  <si>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</si>
  <si>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</si>
  <si>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</si>
  <si>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</si>
  <si>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</si>
  <si>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</si>
  <si>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</si>
  <si>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</si>
  <si>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</si>
  <si>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</si>
  <si>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</si>
  <si>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</si>
  <si>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</si>
  <si>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</si>
  <si>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</si>
  <si>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</si>
  <si>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</si>
  <si>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</si>
  <si>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</si>
  <si>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</si>
  <si>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</si>
  <si>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</si>
  <si>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</si>
  <si>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</si>
  <si>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</si>
  <si>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</si>
  <si>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</si>
  <si>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</si>
  <si>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</si>
  <si>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</si>
  <si>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</si>
  <si>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</si>
  <si>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</si>
  <si>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</si>
  <si>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</si>
  <si>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</si>
  <si>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</si>
  <si>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</si>
  <si>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</si>
  <si>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</si>
  <si>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</si>
  <si>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</si>
  <si>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</si>
  <si>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</si>
  <si>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</si>
  <si>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</si>
  <si>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</si>
  <si>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</si>
  <si>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</si>
  <si>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</si>
  <si>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</si>
  <si>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</si>
  <si>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</si>
  <si>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</si>
  <si>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</si>
  <si>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</si>
  <si>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</si>
  <si>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</si>
  <si>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</si>
  <si>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</si>
  <si>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</si>
  <si>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</si>
  <si>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</si>
  <si>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</si>
  <si>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</si>
  <si>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</si>
  <si>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</si>
  <si>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</si>
  <si>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</si>
  <si>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</si>
  <si>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</si>
  <si>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</si>
  <si>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</si>
  <si>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</si>
  <si>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</si>
  <si>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</si>
  <si>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</si>
  <si>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</si>
  <si>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</si>
  <si>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</si>
  <si>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</si>
  <si>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</si>
  <si>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</si>
  <si>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</si>
  <si>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</si>
  <si>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</si>
  <si>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</si>
  <si>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</si>
  <si>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</si>
  <si>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</si>
  <si>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</si>
  <si>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</si>
  <si>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</si>
  <si>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</si>
  <si>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</si>
  <si>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</si>
  <si>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</si>
  <si>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</si>
  <si>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</si>
  <si>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</si>
  <si>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</si>
  <si>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</si>
  <si>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</si>
  <si>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</si>
  <si>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</si>
  <si>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</si>
  <si>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</si>
  <si>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</si>
  <si>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</si>
  <si>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</si>
  <si>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</si>
  <si>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</si>
  <si>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</si>
  <si>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</si>
  <si>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</si>
  <si>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</si>
  <si>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</si>
  <si>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</si>
  <si>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</si>
  <si>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</si>
  <si>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</si>
  <si>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</si>
  <si>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</si>
  <si>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</si>
  <si>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</si>
  <si>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</si>
  <si>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</si>
  <si>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</si>
  <si>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</si>
  <si>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</si>
  <si>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</si>
  <si>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</si>
  <si>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</si>
  <si>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</si>
  <si>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</si>
  <si>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</si>
  <si>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</si>
  <si>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</si>
  <si>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</si>
  <si>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</si>
  <si>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</si>
  <si>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</si>
  <si>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</si>
  <si>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</si>
  <si>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</si>
  <si>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</si>
  <si>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</si>
  <si>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</si>
  <si>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</si>
  <si>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</si>
  <si>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</si>
  <si>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</si>
  <si>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</si>
  <si>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</si>
  <si>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</si>
  <si>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</si>
  <si>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</si>
  <si>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</si>
  <si>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</si>
  <si>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</si>
  <si>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</si>
  <si>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</si>
  <si>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</si>
  <si>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</si>
  <si>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</si>
  <si>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</si>
  <si>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</si>
  <si>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</si>
  <si>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</si>
  <si>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</si>
  <si>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</si>
  <si>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</si>
  <si>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</si>
  <si>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</si>
  <si>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</si>
  <si>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</si>
  <si>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</si>
  <si>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</si>
  <si>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</si>
  <si>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</si>
  <si>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</si>
  <si>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</si>
  <si>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</si>
  <si>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</si>
  <si>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</si>
  <si>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</si>
  <si>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</si>
  <si>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</si>
  <si>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</si>
  <si>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</si>
  <si>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</si>
  <si>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</si>
  <si>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</si>
  <si>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</si>
  <si>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</si>
  <si>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</si>
  <si>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</si>
  <si>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</si>
  <si>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</si>
  <si>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</si>
  <si>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</si>
  <si>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</si>
  <si>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</si>
  <si>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</si>
  <si>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</si>
  <si>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</si>
  <si>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</si>
  <si>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</si>
  <si>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</si>
  <si>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</si>
  <si>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</si>
  <si>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</si>
  <si>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</si>
  <si>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</si>
  <si>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</si>
  <si>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</si>
  <si>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</si>
  <si>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</si>
  <si>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</si>
  <si>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</si>
  <si>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</si>
  <si>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</si>
  <si>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</si>
  <si>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</si>
  <si>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</si>
  <si>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</si>
  <si>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</si>
  <si>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</si>
  <si>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</si>
  <si>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</si>
  <si>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</si>
  <si>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</si>
  <si>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</si>
  <si>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</si>
  <si>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</si>
  <si>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</si>
  <si>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</si>
  <si>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</si>
  <si>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</si>
  <si>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</si>
  <si>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</si>
  <si>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</si>
  <si>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</si>
  <si>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</si>
  <si>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</si>
  <si>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</si>
  <si>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</si>
  <si>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</si>
  <si>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</si>
  <si>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</si>
  <si>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</si>
  <si>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</si>
  <si>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</si>
  <si>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</si>
  <si>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</si>
  <si>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</si>
  <si>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</si>
  <si>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</si>
  <si>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</si>
  <si>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</si>
  <si>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</si>
  <si>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</si>
  <si>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</si>
  <si>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</si>
  <si>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</si>
  <si>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</si>
  <si>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</si>
  <si>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</si>
  <si>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</si>
  <si>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</si>
  <si>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</si>
  <si>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</si>
  <si>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</si>
  <si>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</si>
  <si>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</si>
  <si>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</si>
  <si>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</si>
  <si>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</si>
  <si>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</si>
  <si>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</si>
  <si>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</si>
  <si>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</si>
  <si>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</si>
  <si>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</si>
  <si>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</si>
  <si>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</si>
  <si>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</si>
  <si>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</si>
  <si>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</si>
  <si>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</si>
  <si>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</si>
  <si>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</si>
  <si>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</si>
  <si>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</si>
  <si>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</si>
  <si>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</si>
  <si>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</si>
  <si>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</si>
  <si>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</si>
  <si>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</si>
  <si>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</si>
  <si>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</si>
  <si>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</si>
  <si>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</si>
  <si>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</si>
  <si>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</si>
  <si>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</si>
  <si>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</si>
  <si>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</si>
  <si>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</si>
  <si>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</si>
  <si>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</si>
  <si>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</si>
  <si>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</si>
  <si>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</si>
  <si>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</si>
  <si>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</si>
  <si>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</si>
  <si>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</si>
  <si>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</si>
  <si>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</si>
  <si>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</si>
  <si>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</si>
  <si>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</si>
  <si>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</si>
  <si>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</si>
  <si>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</si>
  <si>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</si>
  <si>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</si>
  <si>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</si>
  <si>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</si>
  <si>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</si>
  <si>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</si>
  <si>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</si>
  <si>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</si>
  <si>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</si>
  <si>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</si>
  <si>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</si>
  <si>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</si>
  <si>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</si>
  <si>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</si>
  <si>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</si>
  <si>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</si>
  <si>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</si>
  <si>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</si>
  <si>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</si>
  <si>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</si>
  <si>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</si>
  <si>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</si>
  <si>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</si>
  <si>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</si>
  <si>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</si>
  <si>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</si>
  <si>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</si>
  <si>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</si>
  <si>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</si>
  <si>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</si>
  <si>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</si>
  <si>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</si>
  <si>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</si>
  <si>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</si>
  <si>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</si>
  <si>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</si>
  <si>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</si>
  <si>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</si>
  <si>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</si>
  <si>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</si>
  <si>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</si>
  <si>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</si>
  <si>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</si>
  <si>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</si>
  <si>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</si>
  <si>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</si>
  <si>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</si>
  <si>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</si>
  <si>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</si>
  <si>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</si>
  <si>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</si>
  <si>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</si>
  <si>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</si>
  <si>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</si>
  <si>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</si>
  <si>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</si>
  <si>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</si>
  <si>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</si>
  <si>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</si>
  <si>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</si>
  <si>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</si>
  <si>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</si>
  <si>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</si>
  <si>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</si>
  <si>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</si>
  <si>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</si>
  <si>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</si>
  <si>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</si>
  <si>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</si>
  <si>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</si>
  <si>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</si>
  <si>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</si>
  <si>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</si>
  <si>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</si>
  <si>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</si>
  <si>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</si>
  <si>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</si>
  <si>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</si>
  <si>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</si>
  <si>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</si>
  <si>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</si>
  <si>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</si>
  <si>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</si>
  <si>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</si>
  <si>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</si>
  <si>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</si>
  <si>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</si>
  <si>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</si>
  <si>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</si>
  <si>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</si>
  <si>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</si>
  <si>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</si>
  <si>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</si>
  <si>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</si>
  <si>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</si>
  <si>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</si>
  <si>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</si>
  <si>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</si>
  <si>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</si>
  <si>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</si>
  <si>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</si>
  <si>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</si>
  <si>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</si>
  <si>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</si>
  <si>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</si>
  <si>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</si>
  <si>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</si>
  <si>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</si>
  <si>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</si>
  <si>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</si>
  <si>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</si>
  <si>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</si>
  <si>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</si>
  <si>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</si>
  <si>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</si>
  <si>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</si>
  <si>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</si>
  <si>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</si>
  <si>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</si>
  <si>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</si>
  <si>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</si>
  <si>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</si>
  <si>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</si>
  <si>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</si>
  <si>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</si>
  <si>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</si>
  <si>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</si>
  <si>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</si>
  <si>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</si>
  <si>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</si>
  <si>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</si>
  <si>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</si>
  <si>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</si>
  <si>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</si>
  <si>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</si>
  <si>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</si>
  <si>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</si>
  <si>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</si>
  <si>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</si>
  <si>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</si>
  <si>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</si>
  <si>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</si>
  <si>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</si>
  <si>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</si>
  <si>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</si>
  <si>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</si>
  <si>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</si>
  <si>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</si>
  <si>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</si>
  <si>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</si>
  <si>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</si>
  <si>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</si>
  <si>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</si>
  <si>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</si>
  <si>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</si>
  <si>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</si>
  <si>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</si>
  <si>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</si>
  <si>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</si>
  <si>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</si>
  <si>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</si>
  <si>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</si>
  <si>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</si>
  <si>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</si>
  <si>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</si>
  <si>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</si>
  <si>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</si>
  <si>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</si>
  <si>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</si>
  <si>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</si>
  <si>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</si>
  <si>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</si>
  <si>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</si>
  <si>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</si>
  <si>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</si>
  <si>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</si>
  <si>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</si>
  <si>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</si>
  <si>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</si>
  <si>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</si>
  <si>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</si>
  <si>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</si>
  <si>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</si>
  <si>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</si>
  <si>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</si>
  <si>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</si>
  <si>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</si>
  <si>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</si>
  <si>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</si>
  <si>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</si>
  <si>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</si>
  <si>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</si>
  <si>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</si>
  <si>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</si>
  <si>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</si>
  <si>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</si>
  <si>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</si>
  <si>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</si>
  <si>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</si>
  <si>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</si>
  <si>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</si>
  <si>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</si>
  <si>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</si>
  <si>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</si>
  <si>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</si>
  <si>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</si>
  <si>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</si>
  <si>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</si>
  <si>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</si>
  <si>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</si>
  <si>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</si>
  <si>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</si>
  <si>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</si>
  <si>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</si>
  <si>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</si>
  <si>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</si>
  <si>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</si>
  <si>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</si>
  <si>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</si>
  <si>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</si>
  <si>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</si>
  <si>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</si>
  <si>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</si>
  <si>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</si>
  <si>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</si>
  <si>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</si>
  <si>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</si>
  <si>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</si>
  <si>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</si>
  <si>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</si>
  <si>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</si>
  <si>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</si>
  <si>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</si>
  <si>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</si>
  <si>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</si>
  <si>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</si>
  <si>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</si>
  <si>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</si>
  <si>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</si>
  <si>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</si>
  <si>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</si>
  <si>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</si>
  <si>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</si>
  <si>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</si>
  <si>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</si>
  <si>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</si>
  <si>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</si>
  <si>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</si>
  <si>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</si>
  <si>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</si>
  <si>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</si>
  <si>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</si>
  <si>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</si>
  <si>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</si>
  <si>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</si>
  <si>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</si>
  <si>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</si>
  <si>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</si>
  <si>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</si>
  <si>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</si>
  <si>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</si>
  <si>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</si>
  <si>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</si>
  <si>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</si>
  <si>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</si>
  <si>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</si>
  <si>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</si>
  <si>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</si>
  <si>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</si>
  <si>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</si>
  <si>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</si>
  <si>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</si>
  <si>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</si>
  <si>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</si>
  <si>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</si>
  <si>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</si>
  <si>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</si>
  <si>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</si>
  <si>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</si>
  <si>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</si>
  <si>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</si>
  <si>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</si>
  <si>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</si>
  <si>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</si>
  <si>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</si>
  <si>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</si>
  <si>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</si>
  <si>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</si>
  <si>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</si>
  <si>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</si>
  <si>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</si>
  <si>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</si>
  <si>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</si>
  <si>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</si>
  <si>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</si>
  <si>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</si>
  <si>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</si>
  <si>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</si>
  <si>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</si>
  <si>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</si>
  <si>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</si>
  <si>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</si>
  <si>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</si>
  <si>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</si>
  <si>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</si>
  <si>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</si>
  <si>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</si>
  <si>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</si>
  <si>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</si>
  <si>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</si>
  <si>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</si>
  <si>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</si>
  <si>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</si>
  <si>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</si>
  <si>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</si>
  <si>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</si>
  <si>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</si>
  <si>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</si>
  <si>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</si>
  <si>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</si>
  <si>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</si>
  <si>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</si>
  <si>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</si>
  <si>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</si>
  <si>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</si>
  <si>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</si>
  <si>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</si>
  <si>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</si>
  <si>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</si>
  <si>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</si>
  <si>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</si>
  <si>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</si>
  <si>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</si>
  <si>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</si>
  <si>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</si>
  <si>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</si>
  <si>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</si>
  <si>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</si>
  <si>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</si>
  <si>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</si>
  <si>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</si>
  <si>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</si>
  <si>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</si>
  <si>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</si>
  <si>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</si>
  <si>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</si>
  <si>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</si>
  <si>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</si>
  <si>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</si>
  <si>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</si>
  <si>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</si>
  <si>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</si>
  <si>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</si>
  <si>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</si>
  <si>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</si>
  <si>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</si>
  <si>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</si>
  <si>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</si>
  <si>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</si>
  <si>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</si>
  <si>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</si>
  <si>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</si>
  <si>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</si>
  <si>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</si>
  <si>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</si>
  <si>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</si>
  <si>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</si>
  <si>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</si>
  <si>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</si>
  <si>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</si>
  <si>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</si>
  <si>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</si>
  <si>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</si>
  <si>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</si>
  <si>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</si>
  <si>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</si>
  <si>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</si>
  <si>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</si>
  <si>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</si>
  <si>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</si>
  <si>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</si>
  <si>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</si>
  <si>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</si>
  <si>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</si>
  <si>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</si>
  <si>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</si>
  <si>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</si>
  <si>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</si>
  <si>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</si>
  <si>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</si>
  <si>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</si>
  <si>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</si>
  <si>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</si>
  <si>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</si>
  <si>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</si>
  <si>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</si>
  <si>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</si>
  <si>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</si>
  <si>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</si>
  <si>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</si>
  <si>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</si>
  <si>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</si>
  <si>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</si>
  <si>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</si>
  <si>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</si>
  <si>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</si>
  <si>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</si>
  <si>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</si>
  <si>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</si>
  <si>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</si>
  <si>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</si>
  <si>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</si>
  <si>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</si>
  <si>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</si>
  <si>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</si>
  <si>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</si>
  <si>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</si>
  <si>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</si>
  <si>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</si>
  <si>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</si>
  <si>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</si>
  <si>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</si>
  <si>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</si>
  <si>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</si>
  <si>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</si>
  <si>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</si>
  <si>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</si>
  <si>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</si>
  <si>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</si>
  <si>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</si>
  <si>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</si>
  <si>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</si>
  <si>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</si>
  <si>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</si>
  <si>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</si>
  <si>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</si>
  <si>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</si>
  <si>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</si>
  <si>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</si>
  <si>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</si>
  <si>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</si>
  <si>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</si>
  <si>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</si>
  <si>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</si>
  <si>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</si>
  <si>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</si>
  <si>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</si>
  <si>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</si>
  <si>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</si>
  <si>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</si>
  <si>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</si>
  <si>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</si>
  <si>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</si>
  <si>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</si>
  <si>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</si>
  <si>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</si>
  <si>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</si>
  <si>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</si>
  <si>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</si>
  <si>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</si>
  <si>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</si>
  <si>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</si>
  <si>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</si>
  <si>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</si>
  <si>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</si>
  <si>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</si>
  <si>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</si>
  <si>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</si>
  <si>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</si>
  <si>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</si>
  <si>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</si>
  <si>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</si>
  <si>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</si>
  <si>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</si>
  <si>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</si>
  <si>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</si>
  <si>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</si>
  <si>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</si>
  <si>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</si>
  <si>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</si>
  <si>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</si>
  <si>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</si>
  <si>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</si>
  <si>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</si>
  <si>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</si>
  <si>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</si>
  <si>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</si>
  <si>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</si>
  <si>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</si>
  <si>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</si>
  <si>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</si>
  <si>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</si>
  <si>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</si>
  <si>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</si>
  <si>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</si>
  <si>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</si>
  <si>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</si>
  <si>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</si>
  <si>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</si>
  <si>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</si>
  <si>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</si>
  <si>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</si>
  <si>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</si>
  <si>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</si>
  <si>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</si>
  <si>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</si>
  <si>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</si>
  <si>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</si>
  <si>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</si>
  <si>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</si>
  <si>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</si>
  <si>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</si>
  <si>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</si>
  <si>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</si>
  <si>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</si>
  <si>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</si>
  <si>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</si>
  <si>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</si>
  <si>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</si>
  <si>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</si>
  <si>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</si>
  <si>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</si>
  <si>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</si>
  <si>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</si>
  <si>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</si>
  <si>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</si>
  <si>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</si>
  <si>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</si>
  <si>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</si>
  <si>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</si>
  <si>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</si>
  <si>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</si>
  <si>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</si>
  <si>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</si>
  <si>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</si>
  <si>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</si>
  <si>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</si>
  <si>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</si>
  <si>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</si>
  <si>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</si>
  <si>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</si>
  <si>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</si>
  <si>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</si>
  <si>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</si>
  <si>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</si>
  <si>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</si>
  <si>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</si>
  <si>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</si>
  <si>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</si>
  <si>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</si>
  <si>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</si>
  <si>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</si>
  <si>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</si>
  <si>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</si>
  <si>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</si>
  <si>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</si>
  <si>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</si>
  <si>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</si>
  <si>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</si>
  <si>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</si>
  <si>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</si>
  <si>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</si>
  <si>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</si>
  <si>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</si>
  <si>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</si>
  <si>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</si>
  <si>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</si>
  <si>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</si>
  <si>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</si>
  <si>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</si>
  <si>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</si>
  <si>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</si>
  <si>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</si>
  <si>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</si>
  <si>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</si>
  <si>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</si>
  <si>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</si>
  <si>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</si>
  <si>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</si>
  <si>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</si>
  <si>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</si>
  <si>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</si>
  <si>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</si>
  <si>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</si>
  <si>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</si>
  <si>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</si>
  <si>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</si>
  <si>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</si>
  <si>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</si>
  <si>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</si>
  <si>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</si>
  <si>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</si>
  <si>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</si>
  <si>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</si>
  <si>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</si>
  <si>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</si>
  <si>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</si>
  <si>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</si>
  <si>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</si>
  <si>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</si>
  <si>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</si>
  <si>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</si>
  <si>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</si>
  <si>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</si>
  <si>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</si>
  <si>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</si>
  <si>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</si>
  <si>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</si>
  <si>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</si>
  <si>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</si>
  <si>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</si>
  <si>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</si>
  <si>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</si>
  <si>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</si>
  <si>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</si>
  <si>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</si>
  <si>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</si>
  <si>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</si>
  <si>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</si>
  <si>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</si>
  <si>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</si>
  <si>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</si>
  <si>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</si>
  <si>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</si>
  <si>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</si>
  <si>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</si>
  <si>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</si>
  <si>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</si>
  <si>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</si>
  <si>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</si>
  <si>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</si>
  <si>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</si>
  <si>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</si>
  <si>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</si>
  <si>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</si>
  <si>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</si>
  <si>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</si>
  <si>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</si>
  <si>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</si>
  <si>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</si>
  <si>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</si>
  <si>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</si>
  <si>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</si>
  <si>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</si>
  <si>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</si>
  <si>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</si>
  <si>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</si>
  <si>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</si>
  <si>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</si>
  <si>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</si>
  <si>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</si>
  <si>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</si>
  <si>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</si>
  <si>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</si>
  <si>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</si>
  <si>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</si>
  <si>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</si>
  <si>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</si>
  <si>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</si>
  <si>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</si>
  <si>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</si>
  <si>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</si>
  <si>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</si>
  <si>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</si>
  <si>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</si>
  <si>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</si>
  <si>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</si>
  <si>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</si>
  <si>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</si>
  <si>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</si>
  <si>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</si>
  <si>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</si>
  <si>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</si>
  <si>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</si>
  <si>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</si>
  <si>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</si>
  <si>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</si>
  <si>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</si>
  <si>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</si>
  <si>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</si>
  <si>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</si>
  <si>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</si>
  <si>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</si>
  <si>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</si>
  <si>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</si>
  <si>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</si>
  <si>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</si>
  <si>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</si>
  <si>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</si>
  <si>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</si>
  <si>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</si>
  <si>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</si>
  <si>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</si>
  <si>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</si>
  <si>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</si>
  <si>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</si>
  <si>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</si>
  <si>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</si>
  <si>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</si>
  <si>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</si>
  <si>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</si>
  <si>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</si>
  <si>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</si>
  <si>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</si>
  <si>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</si>
  <si>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</si>
  <si>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</si>
  <si>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</si>
  <si>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</si>
  <si>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</si>
  <si>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</si>
  <si>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</si>
  <si>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</si>
  <si>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</si>
  <si>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</si>
  <si>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</si>
  <si>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</si>
  <si>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</si>
  <si>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</si>
  <si>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</si>
  <si>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</si>
  <si>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</si>
  <si>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</si>
  <si>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</si>
  <si>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</si>
  <si>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</si>
  <si>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</si>
  <si>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</si>
  <si>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</si>
  <si>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</si>
  <si>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</si>
  <si>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</si>
  <si>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</si>
  <si>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</si>
  <si>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</si>
  <si>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</si>
  <si>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</si>
  <si>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</si>
  <si>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</si>
  <si>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</si>
  <si>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</si>
  <si>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</si>
  <si>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</si>
  <si>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</si>
  <si>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</si>
  <si>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</si>
  <si>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</si>
  <si>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</si>
  <si>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</si>
  <si>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</si>
  <si>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</si>
  <si>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</si>
  <si>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</si>
  <si>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</si>
  <si>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</si>
  <si>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</si>
  <si>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</si>
  <si>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</si>
  <si>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</si>
  <si>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</si>
  <si>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</si>
  <si>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</si>
  <si>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</si>
  <si>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</si>
  <si>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</si>
  <si>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</si>
  <si>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</si>
  <si>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</si>
  <si>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</si>
  <si>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</si>
  <si>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</si>
  <si>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</si>
  <si>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</si>
  <si>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</si>
  <si>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</si>
  <si>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</si>
  <si>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</si>
  <si>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</si>
  <si>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</si>
  <si>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</si>
  <si>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</si>
  <si>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</si>
  <si>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</si>
  <si>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</si>
  <si>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</si>
  <si>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</si>
  <si>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</si>
  <si>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</si>
  <si>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</si>
  <si>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</si>
  <si>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</si>
  <si>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</si>
  <si>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</si>
  <si>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</si>
  <si>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</si>
  <si>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</si>
  <si>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</si>
  <si>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</si>
  <si>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</si>
  <si>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</si>
  <si>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</si>
  <si>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</si>
  <si>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</si>
  <si>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</si>
  <si>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</si>
  <si>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</si>
  <si>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</si>
  <si>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</si>
  <si>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</si>
  <si>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</si>
  <si>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</si>
  <si>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</si>
  <si>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</si>
  <si>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</si>
  <si>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</si>
  <si>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</si>
  <si>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</si>
  <si>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</si>
  <si>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</si>
  <si>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</si>
  <si>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</si>
  <si>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</si>
  <si>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</si>
  <si>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</si>
  <si>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</si>
  <si>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</si>
  <si>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</si>
  <si>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</si>
  <si>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</si>
  <si>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</si>
  <si>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</si>
  <si>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</si>
  <si>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</si>
  <si>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</si>
  <si>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</si>
  <si>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</si>
  <si>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</si>
  <si>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</si>
  <si>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</si>
  <si>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</si>
  <si>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</si>
  <si>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</si>
  <si>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</si>
  <si>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</si>
  <si>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</si>
  <si>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</si>
  <si>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</si>
  <si>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</si>
  <si>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</si>
  <si>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</si>
  <si>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</si>
  <si>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</si>
  <si>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</si>
  <si>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</si>
  <si>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</si>
  <si>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</si>
  <si>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</si>
  <si>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</si>
  <si>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</si>
  <si>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</si>
  <si>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</si>
  <si>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</si>
  <si>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</si>
  <si>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</si>
  <si>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</si>
  <si>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</si>
  <si>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</si>
  <si>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</si>
  <si>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</si>
  <si>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</si>
  <si>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</si>
  <si>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</si>
  <si>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</si>
  <si>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</si>
  <si>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</si>
  <si>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</si>
  <si>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</si>
  <si>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</si>
  <si>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</si>
  <si>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</si>
  <si>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</si>
  <si>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</si>
  <si>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</si>
  <si>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</si>
  <si>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</si>
  <si>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</si>
  <si>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</si>
  <si>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</si>
  <si>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</si>
  <si>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</si>
  <si>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</si>
  <si>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</si>
  <si>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</si>
  <si>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</si>
  <si>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</si>
  <si>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</si>
  <si>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</si>
  <si>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</si>
  <si>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</si>
  <si>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</si>
  <si>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</si>
  <si>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</si>
  <si>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</si>
  <si>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</si>
  <si>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</si>
  <si>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</si>
  <si>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</si>
  <si>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</si>
  <si>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</si>
  <si>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</si>
  <si>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</si>
  <si>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</si>
  <si>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</si>
  <si>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</si>
  <si>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</si>
  <si>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</si>
  <si>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</si>
  <si>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</si>
  <si>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</si>
  <si>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</si>
  <si>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</si>
  <si>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</si>
  <si>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</si>
  <si>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</si>
  <si>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</si>
  <si>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</si>
  <si>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</si>
  <si>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</si>
  <si>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</si>
  <si>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</si>
  <si>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</si>
  <si>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</si>
  <si>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</si>
  <si>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</si>
  <si>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</si>
  <si>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</si>
  <si>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</si>
  <si>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</si>
  <si>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</si>
  <si>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</si>
  <si>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</si>
  <si>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</si>
  <si>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</si>
  <si>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</si>
  <si>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</si>
  <si>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</si>
  <si>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</si>
  <si>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</si>
  <si>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</si>
  <si>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</si>
  <si>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</si>
  <si>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</si>
  <si>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</si>
  <si>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</si>
  <si>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</si>
  <si>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</si>
  <si>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</si>
  <si>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</si>
  <si>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</si>
  <si>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</si>
  <si>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</si>
  <si>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</si>
  <si>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</si>
  <si>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</si>
  <si>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</si>
  <si>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</si>
  <si>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</si>
  <si>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</si>
  <si>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</si>
  <si>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</si>
  <si>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</si>
  <si>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</si>
  <si>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</si>
  <si>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</si>
  <si>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</si>
  <si>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</si>
  <si>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</si>
  <si>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</si>
  <si>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</si>
  <si>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</si>
  <si>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</si>
  <si>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</si>
  <si>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</si>
  <si>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</si>
  <si>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</si>
  <si>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</si>
  <si>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</si>
  <si>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</si>
  <si>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</si>
  <si>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</si>
  <si>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</si>
  <si>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</si>
  <si>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</si>
  <si>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</si>
  <si>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</si>
  <si>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</si>
  <si>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</si>
  <si>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</si>
  <si>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</si>
  <si>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</si>
  <si>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</si>
  <si>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</si>
  <si>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</si>
  <si>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</si>
  <si>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</si>
  <si>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</si>
  <si>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</si>
  <si>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</si>
  <si>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</si>
  <si>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</si>
  <si>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</si>
  <si>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</si>
  <si>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</si>
  <si>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</si>
  <si>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</si>
  <si>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</si>
  <si>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</si>
  <si>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</si>
  <si>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</si>
  <si>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</si>
  <si>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</si>
  <si>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</si>
  <si>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</si>
  <si>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</si>
  <si>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</si>
  <si>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</si>
  <si>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</si>
  <si>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</si>
  <si>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</si>
  <si>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</si>
  <si>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</si>
  <si>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</si>
  <si>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</si>
  <si>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</si>
  <si>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</si>
  <si>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</si>
  <si>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</si>
  <si>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</si>
  <si>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</si>
  <si>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</si>
  <si>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</si>
  <si>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</si>
  <si>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</si>
  <si>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</si>
  <si>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</si>
  <si>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</si>
  <si>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</si>
  <si>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</si>
  <si>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</si>
  <si>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</si>
  <si>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</si>
  <si>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</si>
  <si>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</si>
  <si>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</si>
  <si>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</si>
  <si>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</si>
  <si>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</si>
  <si>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</si>
  <si>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</si>
  <si>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</si>
  <si>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</si>
  <si>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</si>
  <si>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</si>
  <si>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</si>
  <si>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</si>
  <si>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</si>
  <si>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</si>
  <si>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</si>
  <si>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</si>
  <si>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</si>
  <si>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</si>
  <si>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</si>
  <si>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</si>
  <si>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</si>
  <si>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</si>
  <si>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</si>
  <si>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</si>
  <si>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</si>
  <si>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</si>
  <si>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</si>
  <si>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</si>
  <si>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</si>
  <si>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</si>
  <si>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</si>
  <si>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</si>
  <si>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</si>
  <si>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</si>
  <si>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</si>
  <si>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</si>
  <si>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</si>
  <si>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</si>
  <si>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</si>
  <si>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</si>
  <si>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</si>
  <si>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</si>
  <si>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</si>
  <si>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</si>
  <si>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</si>
  <si>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</si>
  <si>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</si>
  <si>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</si>
  <si>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</si>
  <si>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</si>
  <si>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</si>
  <si>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</si>
  <si>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</si>
  <si>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</si>
  <si>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</si>
  <si>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</si>
  <si>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</si>
  <si>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</si>
  <si>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</si>
  <si>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</si>
  <si>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</si>
  <si>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</si>
  <si>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</si>
  <si>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</si>
  <si>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</si>
  <si>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</si>
  <si>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</si>
  <si>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</si>
  <si>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</si>
  <si>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</si>
  <si>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</si>
  <si>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</si>
  <si>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</si>
  <si>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</si>
  <si>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</si>
  <si>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</si>
  <si>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</si>
  <si>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</si>
  <si>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</si>
  <si>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</si>
  <si>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</si>
  <si>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</si>
  <si>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</si>
  <si>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</si>
  <si>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</si>
  <si>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</si>
  <si>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</si>
  <si>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</si>
  <si>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</si>
  <si>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</si>
  <si>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</si>
  <si>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</si>
  <si>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</si>
  <si>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</si>
  <si>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</si>
  <si>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</si>
  <si>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</si>
  <si>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</si>
  <si>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</si>
  <si>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</si>
  <si>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</si>
  <si>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</si>
  <si>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</si>
  <si>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</si>
  <si>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</si>
  <si>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</si>
  <si>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</si>
  <si>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</si>
  <si>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</si>
  <si>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</si>
  <si>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</si>
  <si>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</si>
  <si>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</si>
  <si>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</si>
  <si>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</si>
  <si>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</si>
  <si>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</si>
  <si>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</si>
  <si>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</si>
  <si>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</si>
  <si>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</si>
  <si>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</si>
  <si>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</si>
  <si>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</si>
  <si>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</si>
  <si>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</si>
  <si>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</si>
  <si>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</si>
  <si>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</si>
  <si>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</si>
  <si>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</si>
  <si>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</si>
  <si>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</si>
  <si>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</si>
  <si>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</si>
  <si>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</si>
  <si>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</si>
  <si>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</si>
  <si>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</si>
  <si>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</si>
  <si>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</si>
  <si>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</si>
  <si>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</si>
  <si>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</si>
  <si>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</si>
  <si>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</si>
  <si>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</si>
  <si>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</si>
  <si>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</si>
  <si>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</si>
  <si>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</si>
  <si>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</si>
  <si>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</si>
  <si>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</si>
  <si>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</si>
  <si>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</si>
  <si>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</si>
  <si>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</si>
  <si>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</si>
  <si>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</si>
  <si>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</si>
  <si>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</si>
  <si>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</si>
  <si>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</si>
  <si>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</si>
  <si>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</si>
  <si>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</si>
  <si>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</si>
  <si>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</si>
  <si>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</si>
  <si>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</si>
  <si>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</si>
  <si>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</si>
  <si>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</si>
  <si>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</si>
  <si>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</si>
  <si>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</si>
  <si>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</si>
  <si>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</si>
  <si>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</si>
  <si>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</si>
  <si>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</si>
  <si>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</si>
  <si>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</si>
  <si>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</si>
  <si>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</si>
  <si>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</si>
  <si>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</si>
  <si>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</si>
  <si>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</si>
  <si>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</si>
  <si>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</si>
  <si>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</si>
  <si>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</si>
  <si>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</si>
  <si>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</si>
  <si>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</si>
  <si>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</si>
  <si>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</si>
  <si>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</si>
  <si>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</si>
  <si>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</si>
  <si>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</si>
  <si>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</si>
  <si>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</si>
  <si>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</si>
  <si>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</si>
  <si>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</si>
  <si>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</si>
  <si>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</si>
  <si>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</si>
  <si>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</si>
  <si>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</si>
  <si>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</si>
  <si>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</si>
  <si>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</si>
  <si>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</si>
  <si>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</si>
  <si>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</si>
  <si>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</si>
  <si>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</si>
  <si>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</si>
  <si>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</si>
  <si>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</si>
  <si>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</si>
  <si>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</si>
  <si>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</si>
  <si>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</si>
  <si>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</si>
  <si>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</si>
  <si>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</si>
  <si>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</si>
  <si>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</si>
  <si>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</si>
  <si>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</si>
  <si>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</si>
  <si>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</si>
  <si>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</si>
  <si>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</si>
  <si>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</si>
  <si>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</si>
  <si>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</si>
  <si>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</si>
  <si>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</si>
  <si>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</si>
  <si>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</si>
  <si>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</si>
  <si>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</si>
  <si>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</si>
  <si>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</si>
  <si>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</si>
  <si>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</si>
  <si>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</si>
  <si>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</si>
  <si>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</si>
  <si>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</si>
  <si>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</si>
  <si>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</si>
  <si>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</si>
  <si>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</si>
  <si>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</si>
  <si>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</si>
  <si>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</si>
  <si>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</si>
  <si>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</si>
  <si>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</si>
  <si>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</si>
  <si>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</si>
  <si>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</si>
  <si>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</si>
  <si>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</si>
  <si>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</si>
  <si>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</si>
  <si>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</si>
  <si>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</si>
  <si>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</si>
  <si>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</si>
  <si>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</si>
  <si>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</si>
  <si>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</si>
  <si>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</si>
  <si>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</si>
  <si>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</si>
  <si>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</si>
  <si>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</si>
  <si>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</si>
  <si>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</si>
  <si>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</si>
  <si>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</si>
  <si>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</si>
  <si>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</si>
  <si>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</si>
  <si>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</si>
  <si>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</si>
  <si>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</si>
  <si>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</si>
  <si>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</si>
  <si>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</si>
  <si>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</si>
  <si>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</si>
  <si>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</si>
  <si>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</si>
  <si>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</si>
  <si>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</si>
  <si>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</si>
  <si>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</si>
  <si>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</si>
  <si>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</si>
  <si>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</si>
  <si>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</si>
  <si>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</si>
  <si>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</si>
  <si>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</si>
  <si>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</si>
  <si>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</si>
  <si>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</si>
  <si>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</si>
  <si>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</si>
  <si>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</si>
  <si>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</si>
  <si>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</si>
  <si>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</si>
  <si>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</si>
  <si>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</si>
  <si>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</si>
  <si>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</si>
  <si>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</si>
  <si>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</si>
  <si>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</si>
  <si>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</si>
  <si>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</si>
  <si>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</si>
  <si>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</si>
  <si>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</si>
  <si>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</si>
  <si>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</si>
  <si>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</si>
  <si>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</si>
  <si>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</si>
  <si>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</si>
  <si>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</si>
  <si>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</si>
  <si>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</si>
  <si>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</si>
  <si>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</si>
  <si>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</si>
  <si>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</si>
  <si>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</si>
  <si>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</si>
  <si>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</si>
  <si>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</si>
  <si>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</si>
  <si>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</si>
  <si>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</si>
  <si>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</si>
  <si>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</si>
  <si>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</si>
  <si>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</si>
  <si>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</si>
  <si>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</si>
  <si>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</si>
  <si>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</si>
  <si>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</si>
  <si>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</si>
  <si>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</si>
  <si>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</si>
  <si>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</si>
  <si>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</si>
  <si>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</si>
  <si>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</si>
  <si>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</si>
  <si>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</si>
  <si>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</si>
  <si>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</si>
  <si>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</si>
  <si>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</si>
  <si>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</si>
  <si>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</si>
  <si>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</si>
  <si>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</si>
  <si>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</si>
  <si>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</si>
  <si>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</si>
  <si>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</si>
  <si>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</si>
  <si>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</si>
  <si>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</si>
  <si>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</si>
  <si>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</si>
  <si>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</si>
  <si>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</si>
  <si>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</si>
  <si>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</si>
  <si>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</si>
  <si>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</si>
  <si>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</si>
  <si>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</si>
  <si>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</si>
  <si>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</si>
  <si>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</si>
  <si>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</si>
  <si>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</si>
  <si>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</si>
  <si>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</si>
  <si>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</si>
  <si>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</si>
  <si>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</si>
  <si>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</si>
  <si>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</si>
  <si>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</si>
  <si>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</si>
  <si>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</si>
  <si>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</si>
  <si>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</si>
  <si>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</si>
  <si>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</si>
  <si>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</si>
  <si>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</si>
  <si>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</si>
  <si>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</si>
  <si>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</si>
  <si>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</si>
  <si>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</si>
  <si>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</si>
  <si>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</si>
  <si>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</si>
  <si>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</si>
  <si>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</si>
  <si>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</si>
  <si>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</si>
  <si>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</si>
  <si>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</si>
  <si>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</si>
  <si>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</si>
  <si>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</si>
  <si>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</si>
  <si>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</si>
  <si>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</si>
  <si>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</si>
  <si>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</si>
  <si>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</si>
  <si>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</si>
  <si>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</si>
  <si>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</si>
  <si>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</si>
  <si>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</si>
  <si>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</si>
  <si>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</si>
  <si>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</si>
  <si>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</si>
  <si>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</si>
  <si>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</si>
  <si>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</si>
  <si>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</si>
  <si>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</si>
  <si>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</si>
  <si>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</si>
  <si>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</si>
  <si>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</si>
  <si>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</si>
  <si>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</si>
  <si>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</si>
  <si>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</si>
  <si>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</si>
  <si>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</si>
  <si>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</si>
  <si>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</si>
  <si>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</si>
  <si>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</si>
  <si>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</si>
  <si>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</si>
  <si>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</si>
  <si>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</si>
  <si>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</si>
  <si>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</si>
  <si>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</si>
  <si>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</si>
  <si>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</si>
  <si>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</si>
  <si>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</si>
  <si>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</si>
  <si>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</si>
  <si>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</si>
  <si>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</si>
  <si>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</si>
  <si>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</si>
  <si>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</si>
  <si>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</si>
  <si>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</si>
  <si>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</si>
  <si>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</si>
  <si>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</si>
  <si>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</si>
  <si>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</si>
  <si>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</si>
  <si>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</si>
  <si>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</si>
  <si>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</si>
  <si>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</si>
  <si>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</si>
  <si>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</si>
  <si>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</si>
  <si>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</si>
  <si>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</si>
  <si>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</si>
  <si>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</si>
  <si>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</si>
  <si>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</si>
  <si>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</si>
  <si>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</si>
  <si>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</si>
  <si>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</si>
  <si>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</si>
  <si>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</si>
  <si>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</si>
  <si>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</si>
  <si>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</si>
  <si>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</si>
  <si>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</si>
  <si>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</si>
  <si>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</si>
  <si>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</si>
  <si>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</si>
  <si>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</si>
  <si>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</si>
  <si>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</si>
  <si>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</si>
  <si>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</si>
  <si>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</si>
  <si>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</si>
  <si>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</si>
  <si>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</si>
  <si>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</si>
  <si>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</si>
  <si>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</si>
  <si>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</si>
  <si>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</si>
  <si>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</si>
  <si>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</si>
  <si>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</si>
  <si>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</si>
  <si>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</si>
  <si>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</si>
  <si>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</si>
  <si>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</si>
  <si>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</si>
  <si>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</si>
  <si>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</si>
  <si>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</si>
  <si>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</si>
  <si>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</si>
  <si>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</si>
  <si>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</si>
  <si>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</si>
  <si>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</si>
  <si>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</si>
  <si>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</si>
  <si>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</si>
  <si>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</si>
  <si>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</si>
  <si>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</si>
  <si>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</si>
  <si>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</si>
  <si>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</si>
  <si>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</si>
  <si>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</si>
  <si>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</si>
  <si>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</si>
  <si>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</si>
  <si>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</si>
  <si>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</si>
  <si>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</si>
  <si>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</si>
  <si>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</si>
  <si>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</si>
  <si>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</si>
  <si>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</si>
  <si>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</si>
  <si>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</si>
  <si>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</si>
  <si>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</si>
  <si>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</si>
  <si>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</si>
  <si>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</si>
  <si>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</si>
  <si>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</si>
  <si>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</si>
  <si>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</si>
  <si>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</si>
  <si>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</si>
  <si>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</si>
  <si>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</si>
  <si>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</si>
  <si>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</si>
  <si>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</si>
  <si>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</si>
  <si>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</si>
  <si>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</si>
  <si>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</si>
  <si>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</si>
  <si>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</si>
  <si>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</si>
  <si>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</si>
  <si>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</si>
  <si>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</si>
  <si>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</si>
  <si>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</si>
  <si>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</si>
  <si>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</si>
  <si>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</si>
  <si>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</si>
  <si>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</si>
  <si>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</si>
  <si>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</si>
  <si>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</si>
  <si>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</si>
  <si>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</si>
  <si>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</si>
  <si>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</si>
  <si>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</si>
  <si>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</si>
  <si>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</si>
  <si>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</si>
  <si>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</si>
  <si>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</si>
  <si>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</si>
  <si>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</si>
  <si>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</si>
  <si>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</si>
  <si>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</si>
  <si>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</si>
  <si>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</si>
  <si>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</si>
  <si>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</si>
  <si>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</si>
  <si>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</si>
  <si>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</si>
  <si>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</si>
  <si>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</si>
  <si>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</si>
  <si>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</si>
  <si>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</si>
  <si>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</si>
  <si>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</si>
  <si>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</si>
  <si>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</si>
  <si>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</si>
  <si>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</si>
  <si>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</si>
  <si>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</si>
  <si>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</si>
  <si>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</si>
  <si>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</si>
  <si>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</si>
  <si>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</si>
  <si>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</si>
  <si>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</si>
  <si>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</si>
  <si>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</si>
  <si>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</si>
  <si>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</si>
  <si>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</si>
  <si>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</si>
  <si>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</si>
  <si>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</si>
  <si>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</si>
  <si>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</si>
  <si>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</si>
  <si>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</si>
  <si>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</si>
  <si>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</si>
  <si>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</si>
  <si>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</si>
  <si>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</si>
  <si>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</si>
  <si>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</si>
  <si>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</si>
  <si>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</si>
  <si>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</si>
  <si>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</si>
  <si>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</si>
  <si>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</si>
  <si>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</si>
  <si>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</si>
  <si>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</si>
  <si>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</si>
  <si>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</si>
  <si>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</si>
  <si>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</si>
  <si>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</si>
  <si>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</si>
  <si>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</si>
  <si>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</si>
  <si>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</si>
  <si>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</si>
  <si>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</si>
  <si>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</si>
  <si>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</si>
  <si>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</si>
  <si>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</si>
  <si>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</si>
  <si>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</si>
  <si>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</si>
  <si>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</si>
  <si>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</si>
  <si>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</si>
  <si>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</si>
  <si>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</si>
  <si>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</si>
  <si>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</si>
  <si>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</si>
  <si>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</si>
  <si>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</si>
  <si>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</si>
  <si>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</si>
  <si>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</si>
  <si>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</si>
  <si>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</si>
  <si>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</si>
  <si>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</si>
  <si>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</si>
  <si>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</si>
  <si>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</si>
  <si>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</si>
  <si>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</si>
  <si>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</si>
  <si>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</si>
  <si>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</si>
  <si>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</si>
  <si>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</si>
  <si>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</si>
  <si>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</si>
  <si>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</si>
  <si>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</si>
  <si>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</si>
  <si>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</si>
  <si>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</si>
  <si>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</si>
  <si>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</si>
  <si>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</si>
  <si>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</si>
  <si>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</si>
  <si>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</si>
  <si>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</si>
  <si>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</si>
  <si>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</si>
  <si>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</si>
  <si>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</si>
  <si>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</si>
  <si>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</si>
  <si>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</si>
  <si>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</si>
  <si>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</si>
  <si>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</si>
  <si>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</si>
  <si>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</si>
  <si>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</si>
  <si>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</si>
  <si>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</si>
  <si>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</si>
  <si>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</si>
  <si>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</si>
  <si>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</si>
  <si>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</si>
  <si>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</si>
  <si>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</si>
  <si>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</si>
  <si>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</si>
  <si>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</si>
  <si>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</si>
  <si>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</si>
  <si>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</si>
  <si>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</si>
  <si>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</si>
  <si>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</si>
  <si>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</si>
  <si>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</si>
  <si>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</si>
  <si>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</si>
  <si>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</si>
  <si>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</si>
  <si>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</si>
  <si>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</si>
  <si>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</si>
  <si>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</si>
  <si>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</si>
  <si>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</si>
  <si>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</si>
  <si>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</si>
  <si>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</si>
  <si>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</si>
  <si>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</si>
  <si>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</si>
  <si>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</si>
  <si>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</si>
  <si>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</si>
  <si>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</si>
  <si>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</si>
  <si>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</si>
  <si>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</si>
  <si>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</si>
  <si>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</si>
  <si>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</si>
  <si>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</si>
  <si>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</si>
  <si>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</si>
  <si>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</si>
  <si>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</si>
  <si>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</si>
  <si>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</si>
  <si>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</si>
  <si>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</si>
  <si>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</si>
  <si>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</si>
  <si>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</si>
  <si>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</si>
  <si>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</si>
  <si>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</si>
  <si>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</si>
  <si>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</si>
  <si>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</si>
  <si>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</si>
  <si>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</si>
  <si>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</si>
  <si>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</si>
  <si>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</si>
  <si>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</si>
  <si>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</si>
  <si>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</si>
  <si>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</si>
  <si>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</si>
  <si>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</si>
  <si>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</si>
  <si>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</si>
  <si>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</si>
  <si>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</si>
  <si>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</si>
  <si>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</si>
  <si>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</si>
  <si>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</si>
  <si>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</si>
  <si>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</si>
  <si>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</si>
  <si>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</si>
  <si>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</si>
  <si>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</si>
  <si>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</si>
  <si>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</si>
  <si>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</si>
  <si>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</si>
  <si>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</si>
  <si>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</si>
  <si>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</si>
  <si>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</si>
  <si>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</si>
  <si>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</si>
  <si>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</si>
  <si>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</si>
  <si>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</si>
  <si>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</si>
  <si>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</si>
  <si>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</si>
  <si>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</si>
  <si>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</si>
  <si>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</si>
  <si>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</si>
  <si>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</si>
  <si>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</si>
  <si>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</si>
  <si>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</si>
  <si>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</si>
  <si>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</si>
  <si>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</si>
  <si>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</si>
  <si>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</si>
  <si>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</si>
  <si>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</si>
  <si>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</si>
  <si>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</si>
  <si>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</si>
  <si>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</si>
  <si>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</si>
  <si>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</si>
  <si>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</si>
  <si>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</si>
  <si>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</si>
  <si>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</si>
  <si>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</si>
  <si>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</si>
  <si>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</si>
  <si>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</si>
  <si>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</si>
  <si>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</si>
  <si>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</si>
  <si>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</si>
  <si>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</si>
  <si>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</si>
  <si>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</si>
  <si>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</si>
  <si>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</si>
  <si>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</si>
  <si>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</si>
  <si>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</si>
  <si>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</si>
  <si>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</si>
  <si>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</si>
  <si>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</si>
  <si>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</si>
  <si>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</si>
  <si>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</si>
  <si>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</si>
  <si>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</si>
  <si>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</si>
  <si>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</si>
  <si>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</si>
  <si>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</si>
  <si>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</si>
  <si>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</si>
  <si>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</si>
  <si>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</si>
  <si>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</si>
  <si>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</si>
  <si>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</si>
  <si>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</si>
  <si>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</si>
  <si>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</si>
  <si>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</si>
  <si>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</si>
  <si>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</si>
  <si>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</si>
  <si>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</si>
  <si>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</si>
  <si>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</si>
  <si>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</si>
  <si>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</si>
  <si>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</si>
  <si>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</si>
  <si>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</si>
  <si>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</si>
  <si>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</si>
  <si>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</si>
  <si>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</si>
  <si>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</si>
  <si>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</si>
  <si>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</si>
  <si>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</si>
  <si>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</si>
  <si>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</si>
  <si>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</si>
  <si>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</si>
  <si>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</si>
  <si>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</si>
  <si>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</si>
  <si>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</si>
  <si>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</si>
  <si>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</si>
  <si>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</si>
  <si>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</si>
  <si>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</si>
  <si>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</si>
  <si>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</si>
  <si>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</si>
  <si>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</si>
  <si>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</si>
  <si>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</si>
  <si>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</si>
  <si>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</si>
  <si>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</si>
  <si>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</si>
  <si>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</si>
  <si>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</si>
  <si>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</si>
  <si>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</si>
  <si>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</si>
  <si>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</si>
  <si>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</si>
  <si>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</si>
  <si>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</si>
  <si>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</si>
  <si>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</si>
  <si>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</si>
  <si>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</si>
  <si>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</si>
  <si>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</si>
  <si>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</si>
  <si>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</si>
  <si>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</si>
  <si>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</si>
  <si>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</si>
  <si>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</si>
  <si>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</si>
  <si>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</si>
  <si>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</si>
  <si>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</si>
  <si>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</si>
  <si>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</si>
  <si>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</si>
  <si>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</si>
  <si>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</si>
  <si>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</si>
  <si>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</si>
  <si>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</si>
  <si>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</si>
  <si>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</si>
  <si>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</si>
  <si>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</si>
  <si>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</si>
  <si>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</si>
  <si>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</si>
  <si>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</si>
  <si>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</si>
  <si>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</si>
  <si>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</si>
  <si>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</si>
  <si>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</si>
  <si>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</si>
  <si>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</si>
  <si>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</si>
  <si>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</si>
  <si>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</si>
  <si>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</si>
  <si>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</si>
  <si>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</si>
  <si>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</si>
  <si>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</si>
  <si>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</si>
  <si>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</si>
  <si>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</si>
  <si>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</si>
  <si>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</si>
  <si>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</si>
  <si>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</si>
  <si>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</si>
  <si>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</si>
  <si>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</si>
  <si>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</si>
  <si>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</si>
  <si>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</si>
  <si>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</si>
  <si>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</si>
  <si>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</si>
  <si>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</si>
  <si>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</si>
  <si>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</si>
  <si>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</si>
  <si>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</si>
  <si>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</si>
  <si>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</si>
  <si>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</si>
  <si>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</si>
  <si>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</si>
  <si>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</si>
  <si>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</si>
  <si>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</si>
  <si>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</si>
  <si>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</si>
  <si>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</si>
  <si>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</si>
  <si>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</si>
  <si>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</si>
  <si>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</si>
  <si>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</si>
  <si>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</si>
  <si>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</si>
  <si>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</si>
  <si>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</si>
  <si>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</si>
  <si>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</si>
  <si>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</si>
  <si>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</si>
  <si>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</si>
  <si>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</si>
  <si>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</si>
  <si>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</si>
  <si>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</si>
  <si>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</si>
  <si>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</si>
  <si>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</si>
  <si>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</si>
  <si>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</si>
  <si>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</si>
  <si>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</si>
  <si>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</si>
  <si>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</si>
  <si>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</si>
  <si>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</si>
  <si>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</si>
  <si>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</si>
  <si>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</si>
  <si>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</si>
  <si>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</si>
  <si>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</si>
  <si>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</si>
  <si>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</si>
  <si>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</si>
  <si>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</si>
  <si>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</si>
  <si>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</si>
  <si>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</si>
  <si>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</si>
  <si>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</si>
  <si>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</si>
  <si>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</si>
  <si>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</si>
  <si>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</si>
  <si>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</si>
  <si>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</si>
  <si>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</si>
  <si>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</si>
  <si>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</si>
  <si>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</si>
  <si>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</si>
  <si>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</si>
  <si>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</si>
  <si>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</si>
  <si>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</si>
  <si>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</si>
  <si>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</si>
  <si>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</si>
  <si>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</si>
  <si>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</si>
  <si>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</si>
  <si>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</si>
  <si>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</si>
  <si>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</si>
  <si>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</si>
  <si>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</si>
  <si>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</si>
  <si>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</si>
  <si>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</si>
  <si>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</si>
  <si>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</si>
  <si>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</si>
  <si>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</si>
  <si>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</si>
  <si>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</si>
  <si>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</si>
  <si>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</si>
  <si>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</si>
  <si>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</si>
  <si>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</si>
  <si>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</si>
  <si>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</si>
  <si>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</si>
  <si>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</si>
  <si>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</si>
  <si>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</si>
  <si>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</si>
  <si>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</si>
  <si>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</si>
  <si>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</si>
  <si>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</si>
  <si>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</si>
  <si>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</si>
  <si>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</si>
  <si>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</si>
  <si>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</si>
  <si>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</si>
  <si>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</si>
  <si>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</si>
  <si>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</si>
  <si>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</si>
  <si>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</si>
  <si>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</si>
  <si>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</si>
  <si>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</si>
  <si>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</si>
  <si>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</si>
  <si>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</si>
  <si>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</si>
  <si>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</si>
  <si>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</si>
  <si>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</si>
  <si>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</si>
  <si>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</si>
  <si>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</si>
  <si>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</si>
  <si>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</si>
  <si>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</si>
  <si>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</si>
  <si>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</si>
  <si>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</si>
  <si>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</si>
  <si>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</si>
  <si>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</si>
  <si>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</si>
  <si>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</si>
  <si>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</si>
  <si>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</si>
  <si>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</si>
  <si>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</si>
  <si>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</si>
  <si>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</si>
  <si>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</si>
  <si>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</si>
  <si>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</si>
  <si>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</si>
  <si>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</si>
  <si>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</si>
  <si>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</si>
  <si>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</si>
  <si>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</si>
  <si>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</si>
  <si>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</si>
  <si>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</si>
  <si>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</si>
  <si>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</si>
  <si>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</si>
  <si>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</si>
  <si>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</si>
  <si>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</si>
  <si>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</si>
  <si>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</si>
  <si>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</si>
  <si>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</si>
  <si>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</si>
  <si>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</si>
  <si>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</si>
  <si>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</si>
  <si>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</si>
  <si>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</si>
  <si>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</si>
  <si>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</si>
  <si>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</si>
  <si>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</si>
  <si>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</si>
  <si>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</si>
  <si>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</si>
  <si>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</si>
  <si>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</si>
  <si>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</si>
  <si>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</si>
  <si>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</si>
  <si>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</si>
  <si>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</si>
  <si>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</si>
  <si>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</si>
  <si>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</si>
  <si>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</si>
  <si>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</si>
  <si>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</si>
  <si>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</si>
  <si>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</si>
  <si>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</si>
  <si>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</si>
  <si>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</si>
  <si>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</si>
  <si>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</si>
  <si>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</si>
  <si>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</si>
  <si>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</si>
  <si>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</si>
  <si>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</si>
  <si>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</si>
  <si>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</si>
  <si>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</si>
  <si>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</si>
  <si>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</si>
  <si>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</si>
  <si>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</si>
  <si>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</si>
  <si>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</si>
  <si>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</si>
  <si>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</si>
  <si>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</si>
  <si>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</si>
  <si>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</si>
  <si>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</si>
  <si>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</si>
  <si>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</si>
  <si>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</si>
  <si>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</si>
  <si>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</si>
  <si>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</si>
  <si>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</si>
  <si>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</si>
  <si>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</si>
  <si>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</si>
  <si>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</si>
  <si>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</si>
  <si>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</si>
  <si>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</si>
  <si>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</si>
  <si>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</si>
  <si>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</si>
  <si>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</si>
  <si>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</si>
  <si>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</si>
  <si>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</si>
  <si>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</si>
  <si>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</si>
  <si>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</si>
  <si>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</si>
  <si>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</si>
  <si>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</si>
  <si>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</si>
  <si>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</si>
  <si>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</si>
  <si>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</si>
  <si>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</si>
  <si>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</si>
  <si>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</si>
  <si>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</si>
  <si>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</si>
  <si>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</si>
  <si>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</si>
  <si>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</si>
  <si>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</si>
  <si>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</si>
  <si>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</si>
  <si>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</si>
  <si>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</si>
  <si>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</si>
  <si>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</si>
  <si>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</si>
  <si>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</si>
  <si>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</si>
  <si>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</si>
  <si>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</si>
  <si>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</si>
  <si>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</si>
  <si>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</si>
  <si>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</si>
  <si>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</si>
  <si>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</si>
  <si>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</si>
  <si>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</si>
  <si>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</si>
  <si>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</si>
  <si>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</si>
  <si>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</si>
  <si>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</si>
  <si>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</si>
  <si>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</si>
  <si>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</si>
  <si>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</si>
  <si>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</si>
  <si>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</si>
  <si>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</si>
  <si>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</si>
  <si>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</si>
  <si>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</si>
  <si>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</si>
  <si>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</si>
  <si>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</si>
  <si>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</si>
  <si>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</si>
  <si>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</si>
  <si>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</si>
  <si>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</si>
  <si>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</si>
  <si>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</si>
  <si>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</si>
  <si>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</si>
  <si>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</si>
  <si>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</si>
  <si>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</si>
  <si>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</si>
  <si>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</si>
  <si>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</si>
  <si>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</si>
  <si>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</si>
  <si>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</si>
  <si>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</si>
  <si>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</si>
  <si>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</si>
  <si>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</si>
  <si>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</si>
  <si>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</si>
  <si>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</si>
  <si>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</si>
  <si>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</si>
  <si>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</si>
  <si>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</si>
  <si>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</si>
  <si>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</si>
  <si>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</si>
  <si>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</si>
  <si>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</si>
  <si>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</si>
  <si>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</si>
  <si>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</si>
  <si>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</si>
  <si>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</si>
  <si>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</si>
  <si>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</si>
  <si>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</si>
  <si>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</si>
  <si>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</si>
  <si>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</si>
  <si>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</si>
  <si>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</si>
  <si>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</si>
  <si>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</si>
  <si>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</si>
  <si>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</si>
  <si>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</si>
  <si>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</si>
  <si>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</si>
  <si>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</si>
  <si>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</si>
  <si>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</si>
  <si>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</si>
  <si>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</si>
  <si>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</si>
  <si>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</si>
  <si>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</si>
  <si>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</si>
  <si>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</si>
  <si>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</si>
  <si>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</si>
  <si>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</si>
  <si>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</si>
  <si>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</si>
  <si>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</si>
  <si>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</si>
  <si>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</si>
  <si>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</si>
  <si>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</si>
  <si>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</si>
  <si>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</si>
  <si>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</si>
  <si>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</si>
  <si>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</si>
  <si>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</si>
  <si>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</si>
  <si>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</si>
  <si>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</si>
  <si>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</si>
  <si>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</si>
  <si>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</si>
  <si>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</si>
  <si>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</si>
  <si>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</si>
  <si>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</si>
  <si>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</si>
  <si>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</si>
  <si>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</si>
  <si>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</si>
  <si>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</si>
  <si>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</si>
  <si>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</si>
  <si>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</si>
  <si>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</si>
  <si>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</si>
  <si>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</si>
  <si>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</si>
  <si>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</si>
  <si>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</si>
  <si>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</si>
  <si>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</si>
  <si>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</si>
  <si>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</si>
  <si>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</si>
  <si>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</si>
  <si>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</si>
  <si>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</si>
  <si>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</si>
  <si>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</si>
  <si>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</si>
  <si>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</si>
  <si>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</si>
  <si>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</si>
  <si>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</si>
  <si>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</si>
  <si>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</si>
  <si>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</si>
  <si>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</si>
  <si>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</si>
  <si>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</si>
  <si>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</si>
  <si>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</si>
  <si>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</si>
  <si>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</si>
  <si>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</si>
  <si>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</si>
  <si>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</si>
  <si>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</si>
  <si>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</si>
  <si>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</si>
  <si>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</si>
  <si>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</si>
  <si>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</si>
  <si>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</si>
  <si>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</si>
  <si>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</si>
  <si>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</si>
  <si>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</si>
  <si>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</si>
  <si>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</si>
  <si>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</si>
  <si>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</si>
  <si>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</si>
  <si>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</si>
  <si>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</si>
  <si>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</si>
  <si>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</si>
  <si>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</si>
  <si>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</si>
  <si>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</si>
  <si>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</si>
  <si>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</si>
  <si>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</si>
  <si>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</si>
  <si>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</si>
  <si>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</si>
  <si>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</si>
  <si>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</si>
  <si>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</si>
  <si>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</si>
  <si>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</si>
  <si>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</si>
  <si>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</si>
  <si>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</si>
  <si>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</si>
  <si>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</si>
  <si>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</si>
  <si>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</si>
  <si>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</si>
  <si>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</si>
  <si>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</si>
  <si>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</si>
  <si>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</si>
  <si>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</si>
  <si>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</si>
  <si>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</si>
  <si>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</si>
  <si>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</si>
  <si>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</si>
  <si>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</si>
  <si>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</si>
  <si>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</si>
  <si>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</si>
  <si>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</si>
  <si>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</si>
  <si>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</si>
  <si>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</si>
  <si>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</si>
  <si>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</si>
  <si>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</si>
  <si>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</si>
  <si>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</si>
  <si>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</si>
  <si>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</si>
  <si>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</si>
  <si>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</si>
  <si>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</si>
  <si>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</si>
  <si>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</si>
  <si>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</si>
  <si>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</si>
  <si>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</si>
  <si>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</si>
  <si>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</si>
  <si>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</si>
  <si>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</si>
  <si>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</si>
  <si>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</si>
  <si>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</si>
  <si>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</si>
  <si>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</si>
  <si>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</si>
  <si>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</si>
  <si>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</si>
  <si>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</si>
  <si>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</si>
  <si>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</si>
  <si>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</si>
  <si>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</si>
  <si>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</si>
  <si>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</si>
  <si>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</si>
  <si>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</si>
  <si>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</si>
  <si>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</si>
  <si>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</si>
  <si>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</si>
  <si>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</si>
  <si>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</si>
  <si>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</si>
  <si>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</si>
  <si>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</si>
  <si>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</si>
  <si>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</si>
  <si>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</si>
  <si>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</si>
  <si>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</si>
  <si>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</si>
  <si>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</si>
  <si>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</si>
  <si>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</si>
  <si>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</si>
  <si>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</si>
  <si>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</si>
  <si>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</si>
  <si>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</si>
  <si>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</si>
  <si>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</si>
  <si>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</si>
  <si>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</si>
  <si>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</si>
  <si>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</si>
  <si>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</si>
  <si>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</si>
  <si>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</si>
  <si>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</si>
  <si>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</si>
  <si>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</si>
  <si>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</si>
  <si>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</si>
  <si>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</si>
  <si>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</si>
  <si>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</si>
  <si>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</si>
  <si>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</si>
  <si>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</si>
  <si>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</si>
  <si>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</si>
  <si>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</si>
  <si>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</si>
  <si>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</si>
  <si>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</si>
  <si>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</si>
  <si>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</si>
  <si>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</si>
  <si>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</si>
  <si>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</si>
  <si>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</si>
  <si>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</si>
  <si>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</si>
  <si>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</si>
  <si>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</si>
  <si>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</si>
  <si>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</si>
  <si>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</si>
  <si>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</si>
  <si>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</si>
  <si>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</si>
  <si>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</si>
  <si>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</si>
  <si>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</si>
  <si>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</si>
  <si>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</si>
  <si>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</si>
  <si>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</si>
  <si>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</si>
  <si>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</si>
  <si>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</si>
  <si>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</si>
  <si>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</si>
  <si>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</si>
  <si>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</si>
  <si>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</si>
  <si>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</si>
  <si>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</si>
  <si>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</si>
  <si>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</si>
  <si>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</si>
  <si>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</si>
  <si>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</si>
  <si>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</si>
  <si>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</si>
  <si>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</si>
  <si>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</si>
  <si>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</si>
  <si>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</si>
  <si>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</si>
  <si>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</si>
  <si>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</si>
  <si>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</si>
  <si>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</si>
  <si>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</si>
  <si>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</si>
  <si>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</si>
  <si>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</si>
  <si>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</si>
  <si>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</si>
  <si>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</si>
  <si>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</si>
  <si>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</si>
  <si>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</si>
  <si>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</si>
  <si>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</si>
  <si>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</si>
  <si>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</si>
  <si>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</si>
  <si>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</si>
  <si>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</si>
  <si>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</si>
  <si>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</si>
  <si>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</si>
  <si>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</si>
  <si>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</si>
  <si>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</si>
  <si>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</si>
  <si>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</si>
  <si>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</si>
  <si>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</si>
  <si>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</si>
  <si>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</si>
  <si>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</si>
  <si>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</si>
  <si>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</si>
  <si>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</si>
  <si>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</si>
  <si>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</si>
  <si>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</si>
  <si>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</si>
  <si>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</si>
  <si>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</si>
  <si>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</si>
  <si>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</si>
  <si>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</si>
  <si>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</si>
  <si>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</si>
  <si>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</si>
  <si>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</si>
  <si>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</si>
  <si>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</si>
  <si>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</si>
  <si>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</si>
  <si>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</si>
  <si>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</si>
  <si>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</si>
  <si>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</si>
  <si>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</si>
  <si>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</si>
  <si>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</si>
  <si>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</si>
  <si>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</si>
  <si>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</si>
  <si>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</si>
  <si>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</si>
  <si>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</si>
  <si>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</si>
  <si>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</si>
  <si>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</si>
  <si>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</si>
  <si>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</si>
  <si>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</si>
  <si>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</si>
  <si>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</si>
  <si>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</si>
  <si>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</si>
  <si>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</si>
  <si>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</si>
  <si>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</si>
  <si>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</si>
  <si>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</si>
  <si>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</si>
  <si>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</si>
  <si>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</si>
  <si>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</si>
  <si>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</si>
  <si>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</si>
  <si>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</si>
  <si>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</si>
  <si>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</si>
  <si>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</si>
  <si>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</si>
  <si>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</si>
  <si>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</si>
  <si>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</si>
  <si>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</si>
  <si>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</si>
  <si>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</si>
  <si>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</si>
  <si>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</si>
  <si>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</si>
  <si>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</si>
  <si>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</si>
  <si>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</si>
  <si>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</si>
  <si>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</si>
  <si>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</si>
  <si>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</si>
  <si>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</si>
  <si>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</si>
  <si>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</si>
  <si>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</si>
  <si>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</si>
  <si>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</si>
  <si>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</si>
  <si>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</si>
  <si>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</si>
  <si>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</si>
  <si>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</si>
  <si>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</si>
  <si>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</si>
  <si>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</si>
  <si>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</si>
  <si>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</si>
  <si>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</si>
  <si>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</si>
  <si>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</si>
  <si>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</si>
  <si>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</si>
  <si>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</si>
  <si>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</si>
  <si>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</si>
  <si>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</si>
  <si>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</si>
  <si>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</si>
  <si>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</si>
  <si>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</si>
  <si>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</si>
  <si>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</si>
  <si>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</si>
  <si>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</si>
  <si>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</si>
  <si>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</si>
  <si>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</si>
  <si>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</si>
  <si>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</si>
  <si>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</si>
  <si>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</si>
  <si>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</si>
  <si>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</si>
  <si>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</si>
  <si>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</si>
  <si>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</si>
  <si>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</si>
  <si>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</si>
  <si>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</si>
  <si>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</si>
  <si>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</si>
  <si>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</si>
  <si>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</si>
  <si>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</si>
  <si>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</si>
  <si>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</si>
  <si>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</si>
  <si>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</si>
  <si>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</si>
  <si>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</si>
  <si>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</si>
  <si>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</si>
  <si>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</si>
  <si>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</si>
  <si>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</si>
  <si>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</si>
  <si>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</si>
  <si>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</si>
  <si>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</si>
  <si>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</si>
  <si>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</si>
  <si>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</si>
  <si>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</si>
  <si>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</si>
  <si>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</si>
  <si>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</si>
  <si>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</si>
  <si>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</si>
  <si>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</si>
  <si>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</si>
  <si>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</si>
  <si>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</si>
  <si>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</si>
  <si>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</si>
  <si>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</si>
  <si>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</si>
  <si>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</si>
  <si>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</si>
  <si>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</si>
  <si>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</si>
  <si>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</si>
  <si>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</si>
  <si>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</si>
  <si>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</si>
  <si>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</si>
  <si>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</si>
  <si>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</si>
  <si>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</si>
  <si>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</si>
  <si>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</si>
  <si>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</si>
  <si>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</si>
  <si>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</si>
  <si>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</si>
  <si>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</si>
  <si>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</si>
  <si>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</si>
  <si>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</si>
  <si>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</si>
  <si>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</si>
  <si>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</si>
  <si>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</si>
  <si>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</si>
  <si>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</si>
  <si>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</si>
  <si>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</si>
  <si>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</si>
  <si>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</si>
  <si>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</si>
  <si>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</si>
  <si>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</si>
  <si>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</si>
  <si>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</si>
  <si>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</si>
  <si>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</si>
  <si>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</si>
  <si>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</si>
  <si>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</si>
  <si>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</si>
  <si>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</si>
  <si>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</si>
  <si>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</si>
  <si>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</si>
  <si>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</si>
  <si>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</si>
  <si>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</si>
  <si>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</si>
  <si>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</si>
  <si>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</si>
  <si>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</si>
  <si>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</si>
  <si>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</si>
  <si>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</si>
  <si>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</si>
  <si>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</si>
  <si>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</si>
  <si>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</si>
  <si>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</si>
  <si>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</si>
  <si>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</si>
  <si>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</si>
  <si>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</si>
  <si>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</si>
  <si>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</si>
  <si>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</si>
  <si>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</si>
  <si>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</si>
  <si>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</si>
  <si>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</si>
  <si>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</si>
  <si>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</si>
  <si>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</si>
  <si>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</si>
  <si>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</si>
  <si>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</si>
  <si>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</si>
  <si>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</si>
  <si>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</si>
  <si>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</si>
  <si>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</si>
  <si>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</si>
  <si>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</si>
  <si>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</si>
  <si>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</si>
  <si>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</si>
  <si>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</si>
  <si>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</si>
  <si>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</si>
  <si>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</si>
  <si>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</si>
  <si>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</si>
  <si>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</si>
  <si>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</si>
  <si>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</si>
  <si>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</si>
  <si>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</si>
  <si>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</si>
  <si>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</si>
  <si>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</si>
  <si>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</si>
  <si>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</si>
  <si>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</si>
  <si>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</si>
  <si>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</si>
  <si>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</si>
  <si>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</si>
  <si>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</si>
  <si>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</si>
  <si>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</si>
  <si>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</si>
  <si>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</si>
  <si>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</si>
  <si>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</si>
  <si>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</si>
  <si>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</si>
  <si>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</si>
  <si>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</si>
  <si>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</si>
  <si>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</si>
  <si>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</si>
  <si>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</si>
  <si>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</si>
  <si>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</si>
  <si>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</si>
  <si>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</si>
  <si>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</si>
  <si>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</si>
  <si>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</si>
  <si>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</si>
  <si>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</si>
  <si>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</si>
  <si>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</si>
  <si>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</si>
  <si>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</si>
  <si>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</si>
  <si>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</si>
  <si>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</si>
  <si>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</si>
  <si>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</si>
  <si>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</si>
  <si>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</si>
  <si>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</si>
  <si>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</si>
  <si>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</si>
  <si>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</si>
  <si>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</si>
  <si>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</si>
  <si>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</si>
  <si>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</si>
  <si>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</si>
  <si>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</si>
  <si>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</si>
  <si>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</si>
  <si>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</si>
  <si>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</si>
  <si>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</si>
  <si>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</si>
  <si>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</si>
  <si>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</si>
  <si>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</si>
  <si>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</si>
  <si>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</si>
  <si>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</si>
  <si>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</si>
  <si>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</si>
  <si>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</si>
  <si>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</si>
  <si>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</si>
  <si>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</si>
  <si>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</si>
  <si>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</si>
  <si>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</si>
  <si>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</si>
  <si>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</si>
  <si>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</si>
  <si>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</si>
  <si>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</si>
  <si>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</si>
  <si>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</si>
  <si>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</si>
  <si>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</si>
  <si>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</si>
  <si>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</si>
  <si>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</si>
  <si>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</si>
  <si>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</si>
  <si>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</si>
  <si>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</si>
  <si>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</si>
  <si>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</si>
  <si>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</si>
  <si>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</si>
  <si>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</si>
  <si>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</si>
  <si>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</si>
  <si>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</si>
  <si>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</si>
  <si>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</si>
  <si>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</si>
  <si>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</si>
  <si>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</si>
  <si>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</si>
  <si>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</si>
  <si>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</si>
  <si>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</si>
  <si>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</si>
  <si>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</si>
  <si>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</si>
  <si>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</si>
  <si>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</si>
  <si>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</si>
  <si>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</si>
  <si>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</si>
  <si>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</si>
  <si>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</si>
  <si>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</si>
  <si>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</si>
  <si>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</si>
  <si>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</si>
  <si>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</si>
  <si>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</si>
  <si>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</si>
  <si>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</si>
  <si>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</si>
  <si>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</si>
  <si>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</si>
  <si>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</si>
  <si>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</si>
  <si>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</si>
  <si>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</si>
  <si>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</si>
  <si>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</si>
  <si>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</si>
  <si>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</si>
  <si>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</si>
  <si>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</si>
  <si>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</si>
  <si>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</si>
  <si>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</si>
  <si>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</si>
  <si>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</si>
  <si>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</si>
  <si>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</si>
  <si>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</si>
  <si>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</si>
  <si>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</si>
  <si>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</si>
  <si>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</si>
  <si>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</si>
  <si>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</si>
  <si>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</si>
  <si>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</si>
  <si>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</si>
  <si>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</si>
  <si>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</si>
  <si>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</si>
  <si>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</si>
  <si>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</si>
  <si>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</si>
  <si>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</si>
  <si>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</si>
  <si>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</si>
  <si>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</si>
  <si>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</si>
  <si>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</si>
  <si>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</si>
  <si>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</si>
  <si>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</si>
  <si>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</si>
  <si>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</si>
  <si>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</si>
  <si>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</si>
  <si>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</si>
  <si>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</si>
  <si>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</si>
  <si>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</si>
  <si>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</si>
  <si>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</si>
  <si>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</si>
  <si>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</si>
  <si>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</si>
  <si>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</si>
  <si>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</si>
  <si>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</si>
  <si>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</si>
  <si>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</si>
  <si>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</si>
  <si>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</si>
  <si>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</si>
  <si>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</si>
  <si>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</si>
  <si>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</si>
  <si>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</si>
  <si>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</si>
  <si>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</si>
  <si>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</si>
  <si>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</si>
  <si>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</si>
  <si>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</si>
  <si>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</si>
  <si>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</si>
  <si>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</si>
  <si>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</si>
  <si>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</si>
  <si>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</si>
  <si>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</si>
  <si>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</si>
  <si>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</si>
  <si>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</si>
  <si>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</si>
  <si>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</si>
  <si>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</si>
  <si>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</si>
  <si>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</si>
  <si>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</si>
  <si>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</si>
  <si>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</si>
  <si>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</si>
  <si>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</si>
  <si>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</si>
  <si>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</si>
  <si>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</si>
  <si>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</si>
  <si>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</si>
  <si>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</si>
  <si>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</si>
  <si>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</si>
  <si>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</si>
  <si>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</si>
  <si>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</si>
  <si>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</si>
  <si>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</si>
  <si>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</si>
  <si>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</si>
  <si>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</si>
  <si>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</si>
  <si>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</si>
  <si>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</si>
  <si>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</si>
  <si>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</si>
  <si>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</si>
  <si>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</si>
  <si>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</si>
  <si>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</si>
  <si>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</si>
  <si>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</si>
  <si>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</si>
  <si>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</si>
  <si>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</si>
  <si>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</si>
  <si>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</si>
  <si>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</si>
  <si>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</si>
  <si>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</si>
  <si>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</si>
  <si>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</si>
  <si>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</si>
  <si>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</si>
  <si>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</si>
  <si>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</si>
  <si>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</si>
  <si>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</si>
  <si>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</si>
  <si>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</si>
  <si>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</si>
  <si>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</si>
  <si>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</si>
  <si>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</si>
  <si>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</si>
  <si>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</si>
  <si>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</si>
  <si>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</si>
  <si>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</si>
  <si>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</si>
  <si>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</si>
  <si>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</si>
  <si>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</si>
  <si>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</si>
  <si>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</si>
  <si>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</si>
  <si>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</si>
  <si>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</si>
  <si>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</si>
  <si>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</si>
  <si>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</si>
  <si>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</si>
  <si>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</si>
  <si>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</si>
  <si>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</si>
  <si>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</si>
  <si>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</si>
  <si>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</si>
  <si>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</si>
  <si>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</si>
  <si>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</si>
  <si>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</si>
  <si>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</si>
  <si>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</si>
  <si>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</si>
  <si>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</si>
  <si>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</si>
  <si>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</si>
  <si>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</si>
  <si>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</si>
  <si>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</si>
  <si>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</si>
  <si>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</si>
  <si>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</si>
  <si>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</si>
  <si>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</si>
  <si>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</si>
  <si>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</si>
  <si>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</si>
  <si>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</si>
  <si>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</si>
  <si>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</si>
  <si>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</si>
  <si>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</si>
  <si>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</si>
  <si>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</si>
  <si>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</si>
  <si>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</si>
  <si>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</si>
  <si>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</si>
  <si>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</si>
  <si>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</si>
  <si>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</si>
  <si>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</si>
  <si>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</si>
  <si>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</si>
  <si>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</si>
  <si>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</si>
  <si>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</si>
  <si>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</si>
  <si>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</si>
  <si>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</si>
  <si>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</si>
  <si>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</si>
  <si>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</si>
  <si>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</si>
  <si>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</si>
  <si>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</si>
  <si>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</si>
  <si>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</si>
  <si>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</si>
  <si>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</si>
  <si>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</si>
  <si>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</si>
  <si>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</si>
  <si>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</si>
  <si>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</si>
  <si>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</si>
  <si>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</si>
  <si>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</si>
  <si>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</si>
  <si>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</si>
  <si>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</si>
  <si>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</si>
  <si>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</si>
  <si>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</si>
  <si>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</si>
  <si>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</si>
  <si>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</si>
  <si>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</si>
  <si>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</si>
  <si>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</si>
  <si>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</si>
  <si>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</si>
  <si>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</si>
  <si>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</si>
  <si>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</si>
  <si>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</si>
  <si>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</si>
  <si>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</si>
  <si>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</si>
  <si>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</si>
  <si>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</si>
  <si>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</si>
  <si>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</si>
  <si>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</si>
  <si>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</si>
  <si>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</si>
  <si>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</si>
  <si>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</si>
  <si>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</si>
  <si>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</si>
  <si>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</si>
  <si>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</si>
  <si>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</si>
  <si>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</si>
  <si>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</si>
  <si>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</si>
  <si>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</si>
  <si>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</si>
  <si>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</si>
  <si>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</si>
  <si>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</si>
  <si>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</si>
  <si>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</si>
  <si>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</si>
  <si>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</si>
  <si>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</si>
  <si>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</si>
  <si>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</si>
  <si>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</si>
  <si>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</si>
  <si>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</si>
  <si>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</si>
  <si>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</si>
  <si>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</si>
  <si>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</si>
  <si>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</si>
  <si>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</si>
  <si>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</si>
  <si>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</si>
  <si>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</si>
  <si>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</si>
  <si>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</si>
  <si>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</si>
  <si>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</si>
  <si>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</si>
  <si>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</si>
  <si>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</si>
  <si>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</si>
  <si>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</si>
  <si>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</si>
  <si>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</si>
  <si>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</si>
  <si>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</si>
  <si>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</si>
  <si>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</si>
  <si>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</si>
  <si>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</si>
  <si>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</si>
  <si>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</si>
  <si>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</si>
  <si>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</si>
  <si>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</si>
  <si>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</si>
  <si>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</si>
  <si>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</si>
  <si>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</si>
  <si>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</si>
  <si>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</si>
  <si>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</si>
  <si>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</si>
  <si>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</si>
  <si>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</si>
  <si>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</si>
  <si>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</si>
  <si>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</si>
  <si>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</si>
  <si>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</si>
  <si>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</si>
  <si>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</si>
  <si>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</si>
  <si>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</si>
  <si>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</si>
  <si>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</si>
  <si>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</si>
  <si>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</si>
  <si>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</si>
  <si>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</si>
  <si>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</si>
  <si>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</si>
  <si>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</si>
  <si>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</si>
  <si>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</si>
  <si>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</si>
  <si>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</si>
  <si>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</si>
  <si>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</si>
  <si>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</si>
  <si>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</si>
  <si>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</si>
  <si>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</si>
  <si>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</si>
  <si>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</si>
  <si>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</si>
  <si>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</si>
  <si>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</si>
  <si>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</si>
  <si>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</si>
  <si>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</si>
  <si>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</si>
  <si>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</si>
  <si>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</si>
  <si>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</si>
  <si>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</si>
  <si>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</si>
  <si>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</si>
  <si>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</si>
  <si>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</si>
  <si>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</si>
  <si>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</si>
  <si>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</si>
  <si>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</si>
  <si>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</si>
  <si>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</si>
  <si>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</si>
  <si>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</si>
  <si>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</si>
  <si>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</si>
  <si>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</si>
  <si>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</si>
  <si>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</si>
  <si>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</si>
  <si>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</si>
  <si>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</si>
  <si>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</si>
  <si>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</si>
  <si>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</si>
  <si>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</si>
  <si>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</si>
  <si>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</si>
  <si>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</si>
  <si>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</si>
  <si>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</si>
  <si>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</si>
  <si>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</si>
  <si>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</si>
  <si>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</si>
  <si>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</si>
  <si>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</si>
  <si>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</si>
  <si>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</si>
  <si>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</si>
  <si>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</si>
  <si>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</si>
  <si>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</si>
  <si>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</si>
  <si>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</si>
  <si>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</si>
  <si>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</si>
  <si>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</si>
  <si>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</si>
  <si>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</si>
  <si>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</si>
  <si>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</si>
  <si>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</si>
  <si>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</si>
  <si>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</si>
  <si>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</si>
  <si>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</si>
  <si>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</si>
  <si>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</si>
  <si>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</si>
  <si>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</si>
  <si>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</si>
  <si>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</si>
  <si>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</si>
  <si>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</si>
  <si>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</si>
  <si>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</si>
  <si>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</si>
  <si>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</si>
  <si>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</si>
  <si>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</si>
  <si>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</si>
  <si>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</si>
  <si>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</si>
  <si>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</si>
  <si>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</si>
  <si>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</si>
  <si>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</si>
  <si>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</si>
  <si>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</si>
  <si>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</si>
  <si>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</si>
  <si>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</si>
  <si>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</si>
  <si>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</si>
  <si>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</si>
  <si>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</si>
  <si>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</si>
  <si>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</si>
  <si>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</si>
  <si>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</si>
  <si>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</si>
  <si>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</si>
  <si>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</si>
  <si>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</si>
  <si>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</si>
  <si>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</si>
  <si>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</si>
  <si>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</si>
  <si>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</si>
  <si>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</si>
  <si>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</si>
  <si>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</si>
  <si>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</si>
  <si>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</si>
  <si>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</si>
  <si>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</si>
  <si>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</si>
  <si>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</si>
  <si>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</si>
  <si>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</si>
  <si>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</si>
  <si>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</si>
  <si>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</si>
  <si>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</si>
  <si>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</si>
  <si>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</si>
  <si>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</si>
  <si>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</si>
  <si>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</si>
  <si>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</si>
  <si>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</si>
  <si>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</si>
  <si>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</si>
  <si>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</si>
  <si>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</si>
  <si>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</si>
  <si>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</si>
  <si>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</si>
  <si>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</si>
  <si>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</si>
  <si>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</si>
  <si>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</si>
  <si>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</si>
  <si>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</si>
  <si>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</si>
  <si>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</si>
  <si>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</si>
  <si>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</si>
  <si>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</si>
  <si>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</si>
  <si>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</si>
  <si>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</si>
  <si>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</si>
  <si>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</si>
  <si>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</si>
  <si>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</si>
  <si>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</si>
  <si>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</si>
  <si>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</si>
  <si>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</si>
  <si>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</si>
  <si>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</si>
  <si>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</si>
  <si>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</si>
  <si>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</si>
  <si>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</si>
  <si>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</si>
  <si>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</si>
  <si>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</si>
  <si>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</si>
  <si>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</si>
  <si>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</si>
  <si>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</si>
  <si>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</si>
  <si>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</si>
  <si>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</si>
  <si>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</si>
  <si>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</si>
  <si>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</si>
  <si>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</si>
  <si>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</si>
  <si>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</si>
  <si>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</si>
  <si>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</si>
  <si>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</si>
  <si>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</si>
  <si>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</si>
  <si>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</si>
  <si>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</si>
  <si>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</si>
  <si>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</si>
  <si>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</si>
  <si>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</si>
  <si>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</si>
  <si>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</si>
  <si>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</si>
  <si>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</si>
  <si>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</si>
  <si>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</si>
  <si>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</si>
  <si>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</si>
  <si>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</si>
  <si>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</si>
  <si>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</si>
  <si>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</si>
  <si>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</si>
  <si>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</si>
  <si>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</si>
  <si>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</si>
  <si>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</si>
  <si>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</si>
  <si>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</si>
  <si>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</si>
  <si>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</si>
  <si>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</si>
  <si>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</si>
  <si>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</si>
  <si>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</si>
  <si>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</si>
  <si>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</si>
  <si>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</si>
  <si>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</si>
  <si>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</si>
  <si>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</si>
  <si>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</si>
  <si>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</si>
  <si>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</si>
  <si>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</si>
  <si>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</si>
  <si>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</si>
  <si>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</si>
  <si>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</si>
  <si>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</si>
  <si>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</si>
  <si>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</si>
  <si>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</si>
  <si>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</si>
  <si>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</si>
  <si>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</si>
  <si>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</si>
  <si>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</si>
  <si>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</si>
  <si>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</si>
  <si>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</si>
  <si>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</si>
  <si>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</si>
  <si>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</si>
  <si>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</si>
  <si>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</si>
  <si>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</si>
  <si>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</si>
  <si>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</si>
  <si>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</si>
  <si>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</si>
  <si>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</si>
  <si>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</si>
  <si>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</si>
  <si>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</si>
  <si>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</si>
  <si>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</si>
  <si>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</si>
  <si>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</si>
  <si>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</si>
  <si>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</si>
  <si>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</si>
  <si>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</si>
  <si>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</si>
  <si>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</si>
  <si>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</si>
  <si>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</si>
  <si>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</si>
  <si>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</si>
  <si>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</si>
  <si>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</si>
  <si>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</si>
  <si>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</si>
  <si>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</si>
  <si>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</si>
  <si>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</si>
  <si>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</si>
  <si>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</si>
  <si>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</si>
  <si>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</si>
  <si>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</si>
  <si>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</si>
  <si>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</si>
  <si>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</si>
  <si>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</si>
  <si>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</si>
  <si>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</si>
  <si>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</si>
  <si>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</si>
  <si>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</si>
  <si>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</si>
  <si>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</si>
  <si>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</si>
  <si>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</si>
  <si>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</si>
  <si>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</si>
  <si>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</si>
  <si>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</si>
  <si>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</si>
  <si>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</si>
  <si>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</si>
  <si>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</si>
  <si>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</si>
  <si>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</si>
  <si>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</si>
  <si>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</si>
  <si>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</si>
  <si>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</si>
  <si>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</si>
  <si>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</si>
  <si>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</si>
  <si>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</si>
  <si>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</si>
  <si>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</si>
  <si>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</si>
  <si>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</si>
  <si>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</si>
  <si>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</si>
  <si>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</si>
  <si>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</si>
  <si>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</si>
  <si>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</si>
  <si>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</si>
  <si>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</si>
  <si>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</si>
  <si>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</si>
  <si>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</si>
  <si>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</si>
  <si>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</si>
  <si>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</si>
  <si>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</si>
  <si>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</si>
  <si>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</si>
  <si>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</si>
  <si>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</si>
  <si>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</si>
  <si>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</si>
  <si>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</si>
  <si>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</si>
  <si>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</si>
  <si>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</si>
  <si>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</si>
  <si>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</si>
  <si>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</si>
  <si>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</si>
  <si>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</si>
  <si>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</si>
  <si>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</si>
  <si>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</si>
  <si>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</si>
  <si>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</si>
  <si>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</si>
  <si>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</si>
  <si>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</si>
  <si>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</si>
  <si>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</si>
  <si>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</si>
  <si>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</si>
  <si>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</si>
  <si>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</si>
  <si>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</si>
  <si>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</si>
  <si>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</si>
  <si>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</si>
  <si>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</si>
  <si>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</si>
  <si>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</si>
  <si>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</si>
  <si>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</si>
  <si>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</si>
  <si>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</si>
  <si>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</si>
  <si>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</si>
  <si>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</si>
  <si>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</si>
  <si>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</si>
  <si>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</si>
  <si>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</si>
  <si>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</si>
  <si>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</si>
  <si>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</si>
  <si>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</si>
  <si>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</si>
  <si>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</si>
  <si>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</si>
  <si>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</si>
  <si>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</si>
  <si>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</si>
  <si>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</si>
  <si>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</si>
  <si>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</si>
  <si>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</si>
  <si>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</si>
  <si>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</si>
  <si>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</si>
  <si>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</si>
  <si>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</si>
  <si>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</si>
  <si>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</si>
  <si>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</si>
  <si>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</si>
  <si>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</si>
  <si>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</si>
  <si>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</si>
  <si>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</si>
  <si>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</si>
  <si>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</si>
  <si>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</si>
  <si>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</si>
  <si>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</si>
  <si>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</si>
  <si>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</si>
  <si>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</si>
  <si>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</si>
  <si>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</si>
  <si>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</si>
  <si>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</si>
  <si>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</si>
  <si>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</si>
  <si>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</si>
  <si>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</si>
  <si>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</si>
  <si>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</si>
  <si>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</si>
  <si>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</si>
  <si>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</si>
  <si>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</si>
  <si>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</si>
  <si>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</si>
  <si>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</si>
  <si>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</si>
  <si>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</si>
  <si>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</si>
  <si>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</si>
  <si>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</si>
  <si>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</si>
  <si>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</si>
  <si>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</si>
  <si>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</si>
  <si>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</si>
  <si>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</si>
  <si>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</si>
  <si>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</si>
  <si>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</si>
  <si>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</si>
  <si>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</si>
  <si>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</si>
  <si>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</si>
  <si>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</si>
  <si>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</si>
  <si>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</si>
  <si>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</si>
  <si>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</si>
  <si>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</si>
  <si>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</si>
  <si>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</si>
  <si>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</si>
  <si>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</si>
  <si>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</si>
  <si>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</si>
  <si>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</si>
  <si>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</si>
  <si>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</si>
  <si>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</si>
  <si>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</si>
  <si>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</si>
  <si>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</si>
  <si>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</si>
  <si>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</si>
  <si>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</si>
  <si>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</si>
  <si>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</si>
  <si>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</si>
  <si>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</si>
  <si>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</si>
  <si>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</si>
  <si>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</si>
  <si>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</si>
  <si>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</si>
  <si>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</si>
  <si>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</si>
  <si>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</si>
  <si>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</si>
  <si>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</si>
  <si>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</si>
  <si>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</si>
  <si>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</si>
  <si>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</si>
  <si>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</si>
  <si>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</si>
  <si>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</si>
  <si>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</si>
  <si>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</si>
  <si>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</si>
  <si>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</si>
  <si>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</si>
  <si>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</si>
  <si>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</si>
  <si>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</si>
  <si>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</si>
  <si>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</si>
  <si>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</si>
  <si>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</si>
  <si>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</si>
  <si>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</si>
  <si>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</si>
  <si>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</si>
  <si>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</si>
  <si>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</si>
  <si>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</si>
  <si>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</si>
  <si>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</si>
  <si>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</si>
  <si>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</si>
  <si>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</si>
  <si>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</si>
  <si>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</si>
  <si>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</si>
  <si>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</si>
  <si>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</si>
  <si>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</si>
  <si>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</si>
  <si>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</si>
  <si>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</si>
  <si>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</si>
  <si>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</si>
  <si>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</si>
  <si>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</si>
  <si>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</si>
  <si>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</si>
  <si>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</si>
  <si>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</si>
  <si>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</si>
  <si>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</si>
  <si>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</si>
  <si>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</si>
  <si>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</si>
  <si>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</si>
  <si>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</si>
  <si>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</si>
  <si>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</si>
  <si>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</si>
  <si>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</si>
  <si>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</si>
  <si>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</si>
  <si>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</si>
  <si>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</si>
  <si>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</si>
  <si>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</si>
  <si>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</si>
  <si>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</si>
  <si>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</si>
  <si>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</si>
  <si>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</si>
  <si>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</si>
  <si>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</si>
  <si>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</si>
  <si>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</si>
  <si>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</si>
  <si>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</si>
  <si>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</si>
  <si>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</si>
  <si>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</si>
  <si>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</si>
  <si>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</si>
  <si>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</si>
  <si>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</si>
  <si>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</si>
  <si>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</si>
  <si>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</si>
  <si>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</si>
  <si>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</si>
  <si>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</si>
  <si>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</si>
  <si>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</si>
  <si>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</si>
  <si>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</si>
  <si>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</si>
  <si>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</si>
  <si>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</si>
  <si>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</si>
  <si>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</si>
  <si>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</si>
  <si>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</si>
  <si>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</si>
  <si>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</si>
  <si>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</si>
  <si>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</si>
  <si>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</si>
  <si>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</si>
  <si>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</si>
  <si>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</si>
  <si>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</si>
  <si>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</si>
  <si>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</si>
  <si>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</si>
  <si>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</si>
  <si>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</si>
  <si>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</si>
  <si>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</si>
  <si>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</si>
  <si>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</si>
  <si>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</si>
  <si>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</si>
  <si>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</si>
  <si>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</si>
  <si>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</si>
  <si>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</si>
  <si>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</si>
  <si>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</si>
  <si>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</si>
  <si>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</si>
  <si>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</si>
  <si>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</si>
  <si>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</si>
  <si>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</si>
  <si>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</si>
  <si>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</si>
  <si>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</si>
  <si>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</si>
  <si>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</si>
  <si>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</si>
  <si>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</si>
  <si>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</si>
  <si>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</si>
  <si>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</si>
  <si>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</si>
  <si>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</si>
  <si>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</si>
  <si>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</si>
  <si>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</si>
  <si>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</si>
  <si>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</si>
  <si>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</si>
  <si>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</si>
  <si>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</si>
  <si>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</si>
  <si>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</si>
  <si>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</si>
  <si>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</si>
  <si>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</si>
  <si>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</si>
  <si>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</si>
  <si>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</si>
  <si>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</si>
  <si>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</si>
  <si>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</si>
  <si>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</si>
  <si>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</si>
  <si>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</si>
  <si>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</si>
  <si>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</si>
  <si>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</si>
  <si>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</si>
  <si>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</si>
  <si>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</si>
  <si>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</si>
  <si>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</si>
  <si>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</si>
  <si>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</si>
  <si>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</si>
  <si>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</si>
  <si>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</si>
  <si>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</si>
  <si>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</si>
  <si>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</si>
  <si>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</si>
  <si>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</si>
  <si>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</si>
  <si>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</si>
  <si>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</si>
  <si>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</si>
  <si>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</si>
  <si>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</si>
  <si>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</si>
  <si>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</si>
  <si>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</si>
  <si>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</si>
  <si>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</si>
  <si>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</si>
  <si>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</si>
  <si>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</si>
  <si>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</si>
  <si>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</si>
  <si>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</si>
  <si>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</si>
  <si>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</si>
  <si>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</si>
  <si>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</si>
  <si>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</si>
  <si>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</si>
  <si>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</si>
  <si>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</si>
  <si>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</si>
  <si>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</si>
  <si>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</si>
  <si>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</si>
  <si>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</si>
  <si>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</si>
  <si>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</si>
  <si>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</si>
  <si>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</si>
  <si>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</si>
  <si>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</si>
  <si>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</si>
  <si>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</si>
  <si>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</si>
  <si>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</si>
  <si>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</si>
  <si>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</si>
  <si>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</si>
  <si>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</si>
  <si>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</si>
  <si>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</si>
  <si>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</si>
  <si>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</si>
  <si>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</si>
  <si>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</si>
  <si>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</si>
  <si>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</si>
  <si>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</si>
  <si>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</si>
  <si>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</si>
  <si>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</si>
  <si>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</si>
  <si>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</si>
  <si>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</si>
  <si>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</si>
  <si>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</si>
  <si>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</si>
  <si>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</si>
  <si>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</si>
  <si>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</si>
  <si>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</si>
  <si>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</si>
  <si>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</si>
  <si>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</si>
  <si>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</si>
  <si>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</si>
  <si>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</si>
  <si>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</si>
  <si>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</si>
  <si>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</si>
  <si>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</si>
  <si>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</si>
  <si>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</si>
  <si>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</si>
  <si>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</si>
  <si>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</si>
  <si>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</si>
  <si>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</si>
  <si>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</si>
  <si>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</si>
  <si>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</si>
  <si>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</si>
  <si>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</si>
  <si>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</si>
  <si>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</si>
  <si>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</si>
  <si>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</si>
  <si>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</si>
  <si>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</si>
  <si>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</si>
  <si>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</si>
  <si>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</si>
  <si>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</si>
  <si>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</si>
  <si>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</si>
  <si>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</si>
  <si>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</si>
  <si>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</si>
  <si>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</si>
  <si>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</si>
  <si>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</si>
  <si>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</si>
  <si>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</si>
  <si>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</si>
  <si>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</si>
  <si>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</si>
  <si>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</si>
  <si>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</si>
  <si>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</si>
  <si>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</si>
  <si>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</si>
  <si>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</si>
  <si>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</si>
  <si>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</si>
  <si>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</si>
  <si>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</si>
  <si>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</si>
  <si>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</si>
  <si>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</si>
  <si>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</si>
  <si>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</si>
  <si>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</si>
  <si>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</si>
  <si>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</si>
  <si>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</si>
  <si>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</si>
  <si>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</si>
  <si>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</si>
  <si>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</si>
  <si>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</si>
  <si>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</si>
  <si>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</si>
  <si>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</si>
  <si>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</si>
  <si>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</si>
  <si>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</si>
  <si>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</si>
  <si>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</si>
  <si>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</si>
  <si>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</si>
  <si>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</si>
  <si>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</si>
  <si>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</si>
  <si>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</si>
  <si>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</si>
  <si>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</si>
  <si>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</si>
  <si>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</si>
  <si>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</si>
  <si>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</si>
  <si>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</si>
  <si>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</si>
  <si>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</si>
  <si>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</si>
  <si>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</si>
  <si>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</si>
  <si>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</si>
  <si>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</si>
  <si>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</si>
  <si>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</si>
  <si>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</si>
  <si>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</si>
  <si>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</si>
  <si>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</si>
  <si>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</si>
  <si>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</si>
  <si>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</si>
  <si>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</si>
  <si>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</si>
  <si>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</si>
  <si>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</si>
  <si>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</si>
  <si>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</si>
  <si>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</si>
  <si>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</si>
  <si>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</si>
  <si>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</si>
  <si>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</si>
  <si>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</si>
  <si>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</si>
  <si>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</si>
  <si>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</si>
  <si>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</si>
  <si>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</si>
  <si>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</si>
  <si>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</si>
  <si>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</si>
  <si>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</si>
  <si>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</si>
  <si>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</si>
  <si>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</si>
  <si>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</si>
  <si>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</si>
  <si>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</si>
  <si>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</si>
  <si>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</si>
  <si>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</si>
  <si>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</si>
  <si>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</si>
  <si>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</si>
  <si>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</si>
  <si>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</si>
  <si>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</si>
  <si>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</si>
  <si>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</si>
  <si>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</si>
  <si>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</si>
  <si>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</si>
  <si>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</si>
  <si>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</si>
  <si>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</si>
  <si>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</si>
  <si>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</si>
  <si>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</si>
  <si>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</si>
  <si>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</si>
  <si>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</si>
  <si>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</si>
  <si>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</si>
  <si>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</si>
  <si>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</si>
  <si>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</si>
  <si>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</si>
  <si>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</si>
  <si>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</si>
  <si>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</si>
  <si>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</si>
  <si>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</si>
  <si>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</si>
  <si>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</si>
  <si>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</si>
  <si>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</si>
  <si>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</si>
  <si>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</si>
  <si>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</si>
  <si>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</si>
  <si>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</si>
  <si>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</si>
  <si>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</si>
  <si>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</si>
  <si>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</si>
  <si>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</si>
  <si>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</si>
  <si>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</si>
  <si>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</si>
  <si>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</si>
  <si>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</si>
  <si>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</si>
  <si>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</si>
  <si>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</si>
  <si>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</si>
  <si>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</si>
  <si>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</si>
  <si>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</si>
  <si>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</si>
  <si>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</si>
  <si>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</si>
  <si>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</si>
  <si>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</si>
  <si>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</si>
  <si>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</si>
  <si>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</si>
  <si>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</si>
  <si>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</si>
  <si>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</si>
  <si>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</si>
  <si>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</si>
  <si>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</si>
  <si>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</si>
  <si>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</si>
  <si>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</si>
  <si>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</si>
  <si>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</si>
  <si>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</si>
  <si>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</si>
  <si>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</si>
  <si>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</si>
  <si>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</si>
  <si>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</si>
  <si>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</si>
  <si>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</si>
  <si>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</si>
  <si>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</si>
  <si>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</si>
  <si>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</si>
  <si>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</si>
  <si>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</si>
  <si>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</si>
  <si>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</si>
  <si>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</si>
  <si>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</si>
  <si>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</si>
  <si>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</si>
  <si>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</si>
  <si>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</si>
  <si>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</si>
  <si>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</si>
  <si>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</si>
  <si>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</si>
  <si>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</si>
  <si>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</si>
  <si>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</si>
  <si>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</si>
  <si>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</si>
  <si>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</si>
  <si>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</si>
  <si>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</si>
  <si>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</si>
  <si>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</si>
  <si>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</si>
  <si>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</si>
  <si>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</si>
  <si>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</si>
  <si>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</si>
  <si>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</si>
  <si>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</si>
  <si>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</si>
  <si>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</si>
  <si>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</si>
  <si>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</si>
  <si>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</si>
  <si>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</si>
  <si>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</si>
  <si>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</si>
  <si>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</si>
  <si>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</si>
  <si>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</si>
  <si>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</si>
  <si>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</si>
  <si>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</si>
  <si>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</si>
  <si>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</si>
  <si>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</si>
  <si>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</si>
  <si>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</si>
  <si>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</si>
  <si>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</si>
  <si>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</si>
  <si>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</si>
  <si>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</si>
  <si>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</si>
  <si>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</si>
  <si>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</si>
  <si>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</si>
  <si>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</si>
  <si>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</si>
  <si>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</si>
  <si>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</si>
  <si>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</si>
  <si>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</si>
  <si>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</si>
  <si>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</si>
  <si>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</si>
  <si>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</si>
  <si>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</si>
  <si>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</si>
  <si>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</si>
  <si>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</si>
  <si>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</si>
  <si>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</si>
  <si>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</si>
  <si>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</si>
  <si>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</si>
  <si>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</si>
  <si>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</si>
  <si>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</si>
  <si>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</si>
  <si>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</si>
  <si>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</si>
  <si>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</si>
  <si>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</si>
  <si>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</si>
  <si>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</si>
  <si>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</si>
  <si>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</si>
  <si>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</si>
  <si>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</si>
  <si>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</si>
  <si>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</si>
  <si>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</si>
  <si>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</si>
  <si>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</si>
  <si>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</si>
  <si>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</si>
  <si>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</si>
  <si>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</si>
  <si>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</si>
  <si>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</si>
  <si>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</si>
  <si>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</si>
  <si>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</si>
  <si>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</si>
  <si>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</si>
  <si>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</si>
  <si>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</si>
  <si>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</si>
  <si>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</si>
  <si>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</si>
  <si>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</si>
  <si>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</si>
  <si>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</si>
  <si>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</si>
  <si>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</si>
  <si>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</si>
  <si>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</si>
  <si>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</si>
  <si>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</si>
  <si>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</si>
  <si>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</si>
  <si>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</si>
  <si>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</si>
  <si>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</si>
  <si>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</si>
  <si>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</si>
  <si>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</si>
  <si>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</si>
  <si>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</si>
  <si>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</si>
  <si>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</si>
  <si>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</si>
  <si>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</si>
  <si>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</si>
  <si>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</si>
  <si>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</si>
  <si>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</si>
  <si>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</si>
  <si>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</si>
  <si>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</si>
  <si>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</si>
  <si>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</si>
  <si>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</si>
  <si>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</si>
  <si>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</si>
  <si>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</si>
  <si>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</si>
  <si>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</si>
  <si>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</si>
  <si>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</si>
  <si>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</si>
  <si>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</si>
  <si>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</si>
  <si>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</si>
  <si>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</si>
  <si>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</si>
  <si>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</si>
  <si>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</si>
  <si>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</si>
  <si>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</si>
  <si>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</si>
  <si>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</si>
  <si>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</si>
  <si>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</si>
  <si>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</si>
  <si>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</si>
  <si>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</si>
  <si>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</si>
  <si>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</si>
  <si>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</si>
  <si>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</si>
  <si>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</si>
  <si>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</si>
  <si>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</si>
  <si>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</si>
  <si>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</si>
  <si>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</si>
  <si>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</si>
  <si>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</si>
  <si>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</si>
  <si>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</si>
  <si>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</si>
  <si>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</si>
  <si>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</si>
  <si>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</si>
  <si>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</si>
  <si>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</si>
  <si>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</si>
  <si>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</si>
  <si>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</si>
  <si>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</si>
  <si>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</si>
  <si>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</si>
  <si>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</si>
  <si>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</si>
  <si>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</si>
  <si>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</si>
  <si>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</si>
  <si>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</si>
  <si>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</si>
  <si>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</si>
  <si>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</si>
  <si>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</si>
  <si>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</si>
  <si>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</si>
  <si>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</si>
  <si>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</si>
  <si>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</si>
  <si>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</si>
  <si>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</si>
  <si>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</si>
  <si>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</si>
  <si>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</si>
  <si>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</si>
  <si>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</si>
  <si>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</si>
  <si>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</si>
  <si>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</si>
  <si>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</si>
  <si>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</si>
  <si>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</si>
  <si>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</si>
  <si>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</si>
  <si>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</si>
  <si>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</si>
  <si>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</si>
  <si>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</si>
  <si>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</si>
  <si>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</si>
  <si>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</si>
  <si>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</si>
  <si>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</si>
  <si>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</si>
  <si>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</si>
  <si>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</si>
  <si>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</si>
  <si>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</si>
  <si>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</si>
  <si>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</si>
  <si>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</si>
  <si>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</si>
  <si>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</si>
  <si>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</si>
  <si>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</si>
  <si>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</si>
  <si>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</si>
  <si>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</si>
  <si>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</si>
  <si>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</si>
  <si>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</si>
  <si>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</si>
  <si>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</si>
  <si>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</si>
  <si>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</si>
  <si>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</si>
  <si>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</si>
  <si>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</si>
  <si>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</si>
  <si>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</si>
  <si>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</si>
  <si>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</si>
  <si>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</si>
  <si>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</si>
  <si>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</si>
  <si>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</si>
  <si>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</si>
  <si>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</si>
  <si>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</si>
  <si>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</si>
  <si>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</si>
  <si>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</si>
  <si>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</si>
  <si>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</si>
  <si>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</si>
  <si>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</si>
  <si>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</si>
  <si>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</si>
  <si>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</si>
  <si>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</si>
  <si>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</si>
  <si>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</si>
  <si>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</si>
  <si>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</si>
  <si>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</si>
  <si>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</si>
  <si>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</si>
  <si>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</si>
  <si>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</si>
  <si>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</si>
  <si>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</si>
  <si>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</si>
  <si>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</si>
  <si>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</si>
  <si>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</si>
  <si>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</si>
  <si>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</si>
  <si>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</si>
  <si>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</si>
  <si>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</si>
  <si>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</si>
  <si>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</si>
  <si>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</si>
  <si>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</si>
  <si>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</si>
  <si>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</si>
  <si>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</si>
  <si>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</si>
  <si>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</si>
  <si>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</si>
  <si>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</si>
  <si>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</si>
  <si>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</si>
  <si>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</si>
  <si>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</si>
  <si>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</si>
  <si>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</si>
  <si>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</si>
  <si>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</si>
  <si>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</si>
  <si>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</si>
  <si>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</si>
  <si>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</si>
  <si>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</si>
  <si>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</si>
  <si>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</si>
  <si>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</si>
  <si>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</si>
  <si>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</si>
  <si>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</si>
  <si>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</si>
  <si>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</si>
  <si>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</si>
  <si>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</si>
  <si>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</si>
  <si>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</si>
  <si>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</si>
  <si>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</si>
  <si>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</si>
  <si>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</si>
  <si>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</si>
  <si>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</si>
  <si>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</si>
  <si>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</si>
  <si>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</si>
  <si>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</si>
  <si>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</si>
  <si>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</si>
  <si>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</si>
  <si>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</si>
  <si>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</si>
  <si>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</si>
  <si>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</si>
  <si>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</si>
  <si>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</si>
  <si>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</si>
  <si>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</si>
  <si>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</si>
  <si>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</si>
  <si>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</si>
  <si>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</si>
  <si>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</si>
  <si>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</si>
  <si>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</si>
  <si>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</si>
  <si>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</si>
  <si>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</si>
  <si>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</si>
  <si>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</si>
  <si>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</si>
  <si>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</si>
  <si>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</si>
  <si>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</si>
  <si>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</si>
  <si>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</si>
  <si>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</si>
  <si>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</si>
  <si>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</si>
  <si>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</si>
  <si>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</si>
  <si>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</si>
  <si>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</si>
  <si>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</si>
  <si>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</si>
  <si>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</si>
  <si>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</si>
  <si>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</si>
  <si>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</si>
  <si>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</si>
  <si>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</si>
  <si>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</si>
  <si>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</si>
  <si>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</si>
  <si>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</si>
  <si>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</si>
  <si>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</si>
  <si>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</si>
  <si>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</si>
  <si>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</si>
  <si>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</si>
  <si>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</si>
  <si>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</si>
  <si>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</si>
  <si>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</si>
  <si>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</si>
  <si>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</si>
  <si>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</si>
  <si>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</si>
  <si>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</si>
  <si>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</si>
  <si>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</si>
  <si>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</si>
  <si>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</si>
  <si>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</si>
  <si>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</si>
  <si>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</si>
  <si>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</si>
  <si>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</si>
  <si>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</si>
  <si>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</si>
  <si>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</si>
  <si>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</si>
  <si>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</si>
  <si>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</si>
  <si>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</si>
  <si>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</si>
  <si>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</si>
  <si>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</si>
  <si>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</si>
  <si>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</si>
  <si>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</si>
  <si>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</si>
  <si>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</si>
  <si>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</si>
  <si>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</si>
  <si>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</si>
  <si>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</si>
  <si>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</si>
  <si>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</si>
  <si>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</si>
  <si>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</si>
  <si>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</si>
  <si>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</si>
  <si>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</si>
  <si>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</si>
  <si>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</si>
  <si>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</si>
  <si>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</si>
  <si>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</si>
  <si>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</si>
  <si>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</si>
  <si>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</si>
  <si>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</si>
  <si>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</si>
  <si>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</si>
  <si>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</si>
  <si>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</si>
  <si>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</si>
  <si>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</si>
  <si>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</si>
  <si>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</si>
  <si>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</si>
  <si>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</si>
  <si>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</si>
  <si>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</si>
  <si>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</si>
  <si>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</si>
  <si>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</si>
  <si>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</si>
  <si>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</si>
  <si>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</si>
  <si>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</si>
  <si>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</si>
  <si>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</si>
  <si>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</si>
  <si>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</si>
  <si>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</si>
  <si>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</si>
  <si>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</si>
  <si>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</si>
  <si>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</si>
  <si>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</si>
  <si>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</si>
  <si>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</si>
  <si>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</si>
  <si>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</si>
  <si>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</si>
  <si>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</si>
  <si>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</si>
  <si>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</si>
  <si>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</si>
  <si>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</si>
  <si>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</si>
  <si>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</si>
  <si>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</si>
  <si>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</si>
  <si>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</si>
  <si>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</si>
  <si>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</si>
  <si>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</si>
  <si>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</si>
  <si>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</si>
  <si>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</si>
  <si>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</si>
  <si>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</si>
  <si>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</si>
  <si>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</si>
  <si>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</si>
  <si>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</si>
  <si>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</si>
  <si>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</si>
  <si>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</si>
  <si>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</si>
  <si>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</si>
  <si>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</si>
  <si>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</si>
  <si>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</si>
  <si>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</si>
  <si>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</si>
  <si>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</si>
  <si>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</si>
  <si>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</si>
  <si>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</si>
  <si>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</si>
  <si>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</si>
  <si>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</si>
  <si>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</si>
  <si>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</si>
  <si>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</si>
  <si>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</si>
  <si>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</si>
  <si>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</si>
  <si>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</si>
  <si>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</si>
  <si>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</si>
  <si>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</si>
  <si>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</si>
  <si>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</si>
  <si>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</si>
  <si>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</si>
  <si>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</si>
  <si>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</si>
  <si>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</si>
  <si>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</si>
  <si>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</si>
  <si>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</si>
  <si>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</si>
  <si>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</si>
  <si>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</si>
  <si>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</si>
  <si>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</si>
  <si>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</si>
  <si>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</si>
  <si>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</si>
  <si>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</si>
  <si>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</si>
  <si>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</si>
  <si>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</si>
  <si>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</si>
  <si>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</si>
  <si>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</si>
  <si>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</si>
  <si>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</si>
  <si>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</si>
  <si>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</si>
  <si>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</si>
  <si>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</si>
  <si>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</si>
  <si>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</si>
  <si>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</si>
  <si>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</si>
  <si>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</si>
  <si>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</si>
  <si>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</si>
  <si>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</si>
  <si>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</si>
  <si>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</si>
  <si>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</si>
  <si>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</si>
  <si>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</si>
  <si>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</si>
  <si>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</si>
  <si>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</si>
  <si>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</si>
  <si>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</si>
  <si>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</si>
  <si>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</si>
  <si>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</si>
  <si>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</si>
  <si>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</si>
  <si>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</si>
  <si>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</si>
  <si>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</si>
  <si>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</si>
  <si>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</si>
  <si>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</si>
  <si>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</si>
  <si>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</si>
  <si>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</si>
  <si>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</si>
  <si>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</si>
  <si>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</si>
  <si>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</si>
  <si>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</si>
  <si>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</si>
  <si>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</si>
  <si>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</si>
  <si>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</si>
  <si>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</si>
  <si>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</si>
  <si>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</si>
  <si>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</si>
  <si>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</si>
  <si>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</si>
  <si>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</si>
  <si>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</si>
  <si>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</si>
  <si>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</si>
  <si>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</si>
  <si>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</si>
  <si>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</si>
  <si>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</si>
  <si>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</si>
  <si>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</si>
  <si>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</si>
  <si>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</si>
  <si>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</si>
  <si>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</si>
  <si>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</si>
  <si>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</si>
  <si>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</si>
  <si>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</si>
  <si>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</si>
  <si>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</si>
  <si>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</si>
  <si>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</si>
  <si>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</si>
  <si>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</si>
  <si>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</si>
  <si>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</si>
  <si>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</si>
  <si>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</si>
  <si>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</si>
  <si>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</si>
  <si>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</si>
  <si>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</si>
  <si>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</si>
  <si>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</si>
  <si>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</si>
  <si>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</si>
  <si>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</si>
  <si>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</si>
  <si>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</si>
  <si>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</si>
  <si>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</si>
  <si>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</si>
  <si>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</si>
  <si>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</si>
  <si>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</si>
  <si>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</si>
  <si>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</si>
  <si>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</si>
  <si>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</si>
  <si>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</si>
  <si>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</si>
  <si>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</si>
  <si>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</si>
  <si>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</si>
  <si>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</si>
  <si>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</si>
  <si>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</si>
  <si>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</si>
  <si>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</si>
  <si>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</si>
  <si>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</si>
  <si>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</si>
  <si>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</si>
  <si>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</si>
  <si>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</si>
  <si>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</si>
  <si>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</si>
  <si>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</si>
  <si>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</si>
  <si>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</si>
  <si>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</si>
  <si>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</si>
  <si>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</si>
  <si>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</si>
  <si>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</si>
  <si>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</si>
  <si>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</si>
  <si>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</si>
  <si>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</si>
  <si>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</si>
  <si>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</si>
  <si>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</si>
  <si>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</si>
  <si>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</si>
  <si>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</si>
  <si>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</si>
  <si>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</si>
  <si>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</si>
  <si>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</si>
  <si>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</si>
  <si>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</si>
  <si>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</si>
  <si>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</si>
  <si>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</si>
  <si>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</si>
  <si>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</si>
  <si>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</si>
  <si>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</si>
  <si>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</si>
  <si>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</si>
  <si>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</si>
  <si>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</si>
  <si>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</si>
  <si>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</si>
  <si>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</si>
  <si>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</si>
  <si>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</si>
  <si>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</si>
  <si>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</si>
  <si>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</si>
  <si>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</si>
  <si>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</si>
  <si>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</si>
  <si>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</si>
  <si>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</si>
  <si>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</si>
  <si>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</si>
  <si>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</si>
  <si>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</si>
  <si>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</si>
  <si>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</si>
  <si>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</si>
  <si>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</si>
  <si>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</si>
  <si>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</si>
  <si>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</si>
  <si>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</si>
  <si>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</si>
  <si>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</si>
  <si>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</si>
  <si>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</si>
  <si>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</si>
  <si>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</si>
  <si>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</si>
  <si>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</si>
  <si>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</si>
  <si>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</si>
  <si>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</si>
  <si>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</si>
  <si>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</si>
  <si>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</si>
  <si>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</si>
  <si>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</si>
  <si>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</si>
  <si>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</si>
  <si>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</si>
  <si>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</si>
  <si>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</si>
  <si>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</si>
  <si>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</si>
  <si>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</si>
  <si>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</si>
  <si>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</si>
  <si>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</si>
  <si>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</si>
  <si>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</si>
  <si>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</si>
  <si>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</si>
  <si>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</si>
  <si>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</si>
  <si>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</si>
  <si>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</si>
  <si>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</si>
  <si>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</si>
  <si>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</si>
  <si>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</si>
  <si>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</si>
  <si>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</si>
  <si>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</si>
  <si>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</si>
  <si>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</si>
  <si>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</si>
  <si>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</si>
  <si>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</si>
  <si>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</si>
  <si>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</si>
  <si>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</si>
  <si>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</si>
  <si>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</si>
  <si>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</si>
  <si>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</si>
  <si>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</si>
  <si>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</si>
  <si>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</si>
  <si>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</si>
  <si>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</si>
  <si>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</si>
  <si>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</si>
  <si>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</si>
  <si>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</si>
  <si>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</si>
  <si>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</si>
  <si>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</si>
  <si>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</si>
  <si>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</si>
  <si>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</si>
  <si>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</si>
  <si>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</si>
  <si>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</si>
  <si>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</si>
  <si>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</si>
  <si>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</si>
  <si>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</si>
  <si>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</si>
  <si>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</si>
  <si>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</si>
  <si>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</si>
  <si>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</si>
  <si>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</si>
  <si>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</si>
  <si>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</si>
  <si>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</si>
  <si>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</si>
  <si>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</si>
  <si>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</si>
  <si>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</si>
  <si>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</si>
  <si>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</si>
  <si>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</si>
  <si>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</si>
  <si>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</si>
  <si>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</si>
  <si>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</si>
  <si>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</si>
  <si>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</si>
  <si>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</si>
  <si>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</si>
  <si>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</si>
  <si>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</si>
  <si>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</si>
  <si>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</si>
  <si>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</si>
  <si>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</si>
  <si>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</si>
  <si>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</si>
  <si>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</si>
  <si>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</si>
  <si>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</si>
  <si>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</si>
  <si>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</si>
  <si>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</si>
  <si>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</si>
  <si>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</si>
  <si>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</si>
  <si>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</si>
  <si>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</si>
  <si>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</si>
  <si>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</si>
  <si>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</si>
  <si>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</si>
  <si>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</si>
  <si>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</si>
  <si>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</si>
  <si>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</si>
  <si>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</si>
  <si>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</si>
  <si>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</si>
  <si>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</si>
  <si>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</si>
  <si>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</si>
  <si>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</si>
  <si>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</si>
  <si>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</si>
  <si>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</si>
  <si>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</si>
  <si>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</si>
  <si>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</si>
  <si>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</si>
  <si>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</si>
  <si>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</si>
  <si>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</si>
  <si>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</si>
  <si>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</si>
  <si>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</si>
  <si>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</si>
  <si>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</si>
  <si>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</si>
  <si>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</si>
  <si>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</si>
  <si>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</si>
  <si>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</si>
  <si>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</si>
  <si>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</si>
  <si>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</si>
  <si>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</si>
  <si>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</si>
  <si>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</si>
  <si>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</si>
  <si>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</si>
  <si>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</si>
  <si>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</si>
  <si>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</si>
  <si>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</si>
  <si>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</si>
  <si>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</si>
  <si>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</si>
  <si>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</si>
  <si>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</si>
  <si>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</si>
  <si>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</si>
  <si>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</si>
  <si>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</si>
  <si>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</si>
  <si>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</si>
  <si>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</si>
  <si>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</si>
  <si>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</si>
  <si>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</si>
  <si>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</si>
  <si>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</si>
  <si>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</si>
  <si>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</si>
  <si>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</si>
  <si>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</si>
  <si>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</si>
  <si>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</si>
  <si>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</si>
  <si>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</si>
  <si>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</si>
  <si>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</si>
  <si>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</si>
  <si>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</si>
  <si>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</si>
  <si>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</si>
  <si>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</si>
  <si>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</si>
  <si>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</si>
  <si>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</si>
  <si>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</si>
  <si>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</si>
  <si>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</si>
  <si>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</si>
  <si>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</si>
  <si>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</si>
  <si>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</si>
  <si>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</si>
  <si>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</si>
  <si>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</si>
  <si>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</si>
  <si>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</si>
  <si>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</si>
  <si>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</si>
  <si>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</si>
  <si>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</si>
  <si>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</si>
  <si>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</si>
  <si>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</si>
  <si>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</si>
  <si>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</si>
  <si>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</si>
  <si>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</si>
  <si>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</si>
  <si>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</si>
  <si>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</si>
  <si>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</si>
  <si>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</si>
  <si>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</si>
  <si>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</si>
  <si>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</si>
  <si>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</si>
  <si>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</si>
  <si>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</si>
  <si>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</si>
  <si>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</si>
  <si>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</si>
  <si>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</si>
  <si>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</si>
  <si>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</si>
  <si>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</si>
  <si>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</si>
  <si>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</si>
  <si>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</si>
  <si>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</si>
  <si>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</si>
  <si>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</si>
  <si>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</si>
  <si>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</si>
  <si>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</si>
  <si>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</si>
  <si>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</si>
  <si>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</si>
  <si>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</si>
  <si>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</si>
  <si>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</si>
  <si>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</si>
  <si>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</si>
  <si>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</si>
  <si>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</si>
  <si>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</si>
  <si>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</si>
  <si>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</si>
  <si>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</si>
  <si>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</si>
  <si>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</si>
  <si>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</si>
  <si>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</si>
  <si>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</si>
  <si>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</si>
  <si>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</si>
  <si>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</si>
  <si>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</si>
  <si>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</si>
  <si>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</si>
  <si>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</si>
  <si>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</si>
  <si>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</si>
  <si>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</si>
  <si>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</si>
  <si>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</si>
  <si>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</si>
  <si>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</si>
  <si>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</si>
  <si>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</si>
  <si>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</si>
  <si>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</si>
  <si>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</si>
  <si>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</si>
  <si>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</si>
  <si>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</si>
  <si>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</si>
  <si>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</si>
  <si>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</si>
  <si>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</si>
  <si>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</si>
  <si>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</si>
  <si>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</si>
  <si>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</si>
  <si>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</si>
  <si>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</si>
  <si>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</si>
  <si>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</si>
  <si>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</si>
  <si>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</si>
  <si>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</si>
  <si>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</si>
  <si>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</si>
  <si>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</si>
  <si>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</si>
  <si>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</si>
  <si>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</si>
  <si>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</si>
  <si>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</si>
  <si>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</si>
  <si>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</si>
  <si>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</si>
  <si>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</si>
  <si>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</si>
  <si>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</si>
  <si>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</si>
  <si>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</si>
  <si>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</si>
  <si>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</si>
  <si>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</si>
  <si>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</si>
  <si>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</si>
  <si>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</si>
  <si>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</si>
  <si>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</si>
  <si>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</si>
  <si>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</si>
  <si>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</si>
  <si>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</si>
  <si>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</si>
  <si>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</si>
  <si>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</si>
  <si>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</si>
  <si>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</si>
  <si>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</si>
  <si>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</si>
  <si>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</si>
  <si>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</si>
  <si>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</si>
  <si>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</si>
  <si>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</si>
  <si>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</si>
  <si>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</si>
  <si>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</si>
  <si>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</si>
  <si>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</si>
  <si>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</si>
  <si>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</si>
  <si>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</si>
  <si>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</si>
  <si>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</si>
  <si>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</si>
  <si>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</si>
  <si>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</si>
  <si>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</si>
  <si>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</si>
  <si>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</si>
  <si>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</si>
  <si>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</si>
  <si>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</si>
  <si>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</si>
  <si>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</si>
  <si>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</si>
  <si>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</si>
  <si>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</si>
  <si>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</si>
  <si>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</si>
  <si>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</si>
  <si>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</si>
  <si>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</si>
  <si>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</si>
  <si>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</si>
  <si>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</si>
  <si>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</si>
  <si>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</si>
  <si>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</si>
  <si>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</si>
  <si>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</si>
  <si>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</si>
  <si>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</si>
  <si>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</si>
  <si>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</si>
  <si>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</si>
  <si>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</si>
  <si>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</si>
  <si>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</si>
  <si>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</si>
  <si>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</si>
  <si>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</si>
  <si>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</si>
  <si>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</si>
  <si>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</si>
  <si>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</si>
  <si>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</si>
  <si>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</si>
  <si>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</si>
  <si>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</si>
  <si>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</si>
  <si>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</si>
  <si>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</si>
  <si>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</si>
  <si>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</si>
  <si>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</si>
  <si>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</si>
  <si>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</si>
  <si>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</si>
  <si>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</si>
  <si>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</si>
  <si>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</si>
  <si>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</si>
  <si>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</si>
  <si>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</si>
  <si>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</si>
  <si>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</si>
  <si>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</si>
  <si>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</si>
  <si>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</si>
  <si>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</si>
  <si>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</si>
  <si>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</si>
  <si>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</si>
  <si>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</si>
  <si>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</si>
  <si>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</si>
  <si>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</si>
  <si>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</si>
  <si>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</si>
  <si>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</si>
  <si>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</si>
  <si>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</si>
  <si>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</si>
  <si>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</si>
  <si>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</si>
  <si>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</si>
  <si>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</si>
  <si>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</si>
  <si>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</si>
  <si>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</si>
  <si>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</si>
  <si>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</si>
  <si>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</si>
  <si>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</si>
  <si>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</si>
  <si>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</si>
  <si>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</si>
  <si>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</si>
  <si>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</si>
  <si>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</si>
  <si>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</si>
  <si>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</si>
  <si>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</si>
  <si>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</si>
  <si>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</si>
  <si>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</si>
  <si>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</si>
  <si>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</si>
  <si>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</si>
  <si>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</si>
  <si>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</si>
  <si>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</si>
  <si>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</si>
  <si>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</si>
  <si>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</si>
  <si>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</si>
  <si>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</si>
  <si>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</si>
  <si>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</si>
  <si>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</si>
  <si>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</si>
  <si>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</si>
  <si>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</si>
  <si>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</si>
  <si>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</si>
  <si>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</si>
  <si>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</si>
  <si>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</si>
  <si>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</si>
  <si>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</si>
  <si>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</si>
  <si>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</si>
  <si>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</si>
  <si>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</si>
  <si>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</si>
  <si>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</si>
  <si>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</si>
  <si>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</si>
  <si>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</si>
  <si>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</si>
  <si>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</si>
  <si>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</si>
  <si>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</si>
  <si>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</si>
  <si>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</si>
  <si>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</si>
  <si>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</si>
  <si>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</si>
  <si>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</si>
  <si>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</si>
  <si>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</si>
  <si>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</si>
  <si>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</si>
  <si>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</si>
  <si>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</si>
  <si>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</si>
  <si>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</si>
  <si>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</si>
  <si>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</si>
  <si>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</si>
  <si>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</si>
  <si>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</si>
  <si>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</si>
  <si>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</si>
  <si>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</si>
  <si>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</si>
  <si>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</si>
  <si>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</si>
  <si>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</si>
  <si>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</si>
  <si>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</si>
  <si>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</si>
  <si>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</si>
  <si>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</si>
  <si>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</si>
  <si>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</si>
  <si>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</si>
  <si>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</si>
  <si>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</si>
  <si>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</si>
  <si>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</si>
  <si>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</si>
  <si>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</si>
  <si>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</si>
  <si>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</si>
  <si>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</si>
  <si>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</si>
  <si>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</si>
  <si>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</si>
  <si>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</si>
  <si>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</si>
  <si>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</si>
  <si>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</si>
  <si>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</si>
  <si>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</si>
  <si>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</si>
  <si>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</si>
  <si>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</si>
  <si>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</si>
  <si>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</si>
  <si>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</si>
  <si>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</si>
  <si>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</si>
  <si>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</si>
  <si>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</si>
  <si>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</si>
  <si>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</si>
  <si>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</si>
  <si>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</si>
  <si>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</si>
  <si>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</si>
  <si>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</si>
  <si>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</si>
  <si>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</si>
  <si>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</si>
  <si>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</si>
  <si>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</si>
  <si>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</si>
  <si>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</si>
  <si>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</si>
  <si>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</si>
  <si>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</si>
  <si>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</si>
  <si>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</si>
  <si>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</si>
  <si>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</si>
  <si>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</si>
  <si>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</si>
  <si>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</si>
  <si>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</si>
  <si>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</si>
  <si>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</si>
  <si>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</si>
  <si>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</si>
  <si>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</si>
  <si>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</si>
  <si>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</si>
  <si>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</si>
  <si>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</si>
  <si>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</si>
  <si>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</si>
  <si>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</si>
  <si>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</si>
  <si>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</si>
  <si>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</si>
  <si>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</si>
  <si>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</si>
  <si>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</si>
  <si>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</si>
  <si>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</si>
  <si>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</si>
  <si>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</si>
  <si>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</si>
  <si>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</si>
  <si>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</si>
  <si>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</si>
  <si>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</si>
  <si>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</si>
  <si>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</si>
  <si>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</si>
  <si>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</si>
  <si>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</si>
  <si>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</si>
  <si>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</si>
  <si>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</si>
  <si>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</si>
  <si>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</si>
  <si>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</si>
  <si>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</si>
  <si>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</si>
  <si>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</si>
  <si>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</si>
  <si>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</si>
  <si>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</si>
  <si>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</si>
  <si>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</si>
  <si>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</si>
  <si>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</si>
  <si>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</si>
  <si>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</si>
  <si>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</si>
  <si>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</si>
  <si>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</si>
  <si>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</si>
  <si>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</si>
  <si>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</si>
  <si>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</si>
  <si>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</si>
  <si>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</si>
  <si>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</si>
  <si>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</si>
  <si>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</si>
  <si>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</si>
  <si>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</si>
  <si>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</si>
  <si>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</si>
  <si>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</si>
  <si>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</si>
  <si>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</si>
  <si>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</si>
  <si>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</si>
  <si>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</si>
  <si>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</si>
  <si>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</si>
  <si>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</si>
  <si>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</si>
  <si>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</si>
  <si>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</si>
  <si>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</si>
  <si>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</si>
  <si>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</si>
  <si>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</si>
  <si>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</si>
  <si>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</si>
  <si>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</si>
  <si>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</si>
  <si>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</si>
  <si>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</si>
  <si>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</si>
  <si>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</si>
  <si>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</si>
  <si>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</si>
  <si>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</si>
  <si>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</si>
  <si>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</si>
  <si>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</si>
  <si>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</si>
  <si>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</si>
  <si>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</si>
  <si>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</si>
  <si>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</si>
  <si>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</si>
  <si>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</si>
  <si>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</si>
  <si>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</si>
  <si>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</si>
  <si>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</si>
  <si>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</si>
  <si>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</si>
  <si>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</si>
  <si>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</si>
  <si>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</si>
  <si>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</si>
  <si>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</si>
  <si>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</si>
  <si>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</si>
  <si>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</si>
  <si>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</si>
  <si>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</si>
  <si>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</si>
  <si>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</si>
  <si>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</si>
  <si>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</si>
  <si>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</si>
  <si>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</si>
  <si>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</si>
  <si>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</si>
  <si>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</si>
  <si>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</si>
  <si>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</si>
  <si>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</si>
  <si>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</si>
  <si>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</si>
  <si>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</si>
  <si>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</si>
  <si>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</si>
  <si>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</si>
  <si>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</si>
  <si>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</si>
  <si>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</si>
  <si>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</si>
  <si>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</si>
  <si>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</si>
  <si>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</si>
  <si>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</si>
  <si>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</si>
  <si>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</si>
  <si>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</si>
  <si>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</si>
  <si>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</si>
  <si>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</si>
  <si>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</si>
  <si>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</si>
  <si>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</si>
  <si>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</si>
  <si>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</si>
  <si>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</si>
  <si>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</si>
  <si>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</si>
  <si>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</si>
  <si>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</si>
  <si>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</si>
  <si>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</si>
  <si>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</si>
  <si>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</si>
  <si>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</si>
  <si>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</si>
  <si>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</si>
  <si>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</si>
  <si>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</si>
  <si>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</si>
  <si>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</si>
  <si>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</si>
  <si>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</si>
  <si>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</si>
  <si>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</si>
  <si>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</si>
  <si>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</si>
  <si>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</si>
  <si>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</si>
  <si>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</si>
  <si>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</si>
  <si>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</si>
  <si>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</si>
  <si>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</si>
  <si>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</si>
  <si>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</si>
  <si>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</si>
  <si>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</si>
  <si>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</si>
  <si>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</si>
  <si>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</si>
  <si>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</si>
  <si>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</si>
  <si>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</si>
  <si>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</si>
  <si>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</si>
  <si>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</si>
  <si>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</si>
  <si>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</si>
  <si>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</si>
  <si>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</si>
  <si>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</si>
  <si>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</si>
  <si>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</si>
  <si>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</si>
  <si>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</si>
  <si>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</si>
  <si>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</si>
  <si>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</si>
  <si>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</si>
  <si>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</si>
  <si>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</si>
  <si>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</si>
  <si>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</si>
  <si>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</si>
  <si>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</si>
  <si>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</si>
  <si>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</si>
  <si>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</si>
  <si>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</si>
  <si>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</si>
  <si>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</si>
  <si>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</si>
  <si>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</si>
  <si>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</si>
  <si>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</si>
  <si>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</si>
  <si>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</si>
  <si>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</si>
  <si>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</si>
  <si>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</si>
  <si>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</si>
  <si>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</si>
  <si>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</si>
  <si>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</si>
  <si>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</si>
  <si>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</si>
  <si>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</si>
  <si>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</si>
  <si>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</si>
  <si>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</si>
  <si>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</si>
  <si>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</si>
  <si>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</si>
  <si>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</si>
  <si>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</si>
  <si>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</si>
  <si>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</si>
  <si>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</si>
  <si>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</si>
  <si>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</si>
  <si>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</si>
  <si>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</si>
  <si>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</si>
  <si>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</si>
  <si>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</si>
  <si>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</si>
  <si>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</si>
  <si>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</si>
  <si>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</si>
  <si>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</si>
  <si>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</si>
  <si>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</si>
  <si>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</si>
  <si>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</si>
  <si>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</si>
  <si>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</si>
  <si>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</si>
  <si>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</si>
  <si>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</si>
  <si>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</si>
  <si>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</si>
  <si>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</si>
  <si>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</si>
  <si>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</si>
  <si>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</si>
  <si>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</si>
  <si>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</si>
  <si>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</si>
  <si>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</si>
  <si>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</si>
  <si>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</si>
  <si>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</si>
  <si>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</si>
  <si>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</si>
  <si>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</si>
  <si>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</si>
  <si>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</si>
  <si>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</si>
  <si>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</si>
  <si>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</si>
  <si>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</si>
  <si>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</si>
  <si>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</si>
  <si>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</si>
  <si>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</si>
  <si>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</si>
  <si>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</si>
  <si>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</si>
  <si>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</si>
  <si>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</si>
  <si>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</si>
  <si>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</si>
  <si>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</si>
  <si>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</si>
  <si>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</si>
  <si>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</si>
  <si>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</si>
  <si>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</si>
  <si>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</si>
  <si>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</si>
  <si>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</si>
  <si>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</si>
  <si>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</si>
  <si>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</si>
  <si>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</si>
  <si>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</si>
  <si>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</si>
  <si>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</si>
  <si>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</si>
  <si>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</si>
  <si>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</si>
  <si>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</si>
  <si>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</si>
  <si>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</si>
  <si>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</si>
  <si>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</si>
  <si>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</si>
  <si>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</si>
  <si>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</si>
  <si>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</si>
  <si>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</si>
  <si>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</si>
  <si>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</si>
  <si>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</si>
  <si>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</si>
  <si>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</si>
  <si>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</si>
  <si>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</si>
  <si>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</si>
  <si>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</si>
  <si>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</si>
  <si>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</si>
  <si>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</si>
  <si>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</si>
  <si>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</si>
  <si>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</si>
  <si>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</si>
  <si>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</si>
  <si>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</si>
  <si>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</si>
  <si>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</si>
  <si>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</si>
  <si>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</si>
  <si>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</si>
  <si>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</si>
  <si>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</si>
  <si>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</si>
  <si>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</si>
  <si>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</si>
  <si>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</si>
  <si>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</si>
  <si>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</si>
  <si>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</si>
  <si>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</si>
  <si>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</si>
  <si>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</si>
  <si>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</si>
  <si>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</si>
  <si>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</si>
  <si>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</si>
  <si>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</si>
  <si>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</si>
  <si>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</si>
  <si>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</si>
  <si>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</si>
  <si>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</si>
  <si>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</si>
  <si>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</si>
  <si>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</si>
  <si>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</si>
  <si>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</si>
  <si>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</si>
  <si>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</si>
  <si>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</si>
  <si>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</si>
  <si>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</si>
  <si>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</si>
  <si>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</si>
  <si>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</si>
  <si>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</si>
  <si>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</si>
  <si>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</si>
  <si>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</si>
  <si>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</si>
  <si>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</si>
  <si>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</si>
  <si>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</si>
  <si>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</si>
  <si>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</si>
  <si>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</si>
  <si>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</si>
  <si>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</si>
  <si>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</si>
  <si>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</si>
  <si>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</si>
  <si>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</si>
  <si>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</si>
  <si>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</si>
  <si>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</si>
  <si>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</si>
  <si>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</si>
  <si>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</si>
  <si>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</si>
  <si>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</si>
  <si>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</si>
  <si>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</si>
  <si>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</si>
  <si>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</si>
  <si>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</si>
  <si>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</si>
  <si>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</si>
  <si>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</si>
  <si>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</si>
  <si>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</si>
  <si>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</si>
  <si>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</si>
  <si>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</si>
  <si>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</si>
  <si>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</si>
  <si>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</si>
  <si>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</si>
  <si>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</si>
  <si>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</si>
  <si>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</si>
  <si>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</si>
  <si>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</si>
  <si>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</si>
  <si>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</si>
  <si>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</si>
  <si>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</si>
  <si>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</si>
  <si>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</si>
  <si>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</si>
  <si>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</si>
  <si>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</si>
  <si>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</si>
  <si>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</si>
  <si>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</si>
  <si>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</si>
  <si>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</si>
  <si>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</si>
  <si>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</si>
  <si>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</si>
  <si>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</si>
  <si>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</si>
  <si>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</si>
  <si>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</si>
  <si>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</si>
  <si>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</si>
  <si>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</si>
  <si>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</si>
  <si>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</si>
  <si>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</si>
  <si>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</si>
  <si>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</si>
  <si>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</si>
  <si>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</si>
  <si>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</si>
  <si>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</si>
  <si>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</si>
  <si>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</si>
  <si>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</si>
  <si>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</si>
  <si>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</si>
  <si>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</si>
  <si>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</si>
  <si>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</si>
  <si>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</si>
  <si>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</si>
  <si>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</si>
  <si>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</si>
  <si>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</si>
  <si>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</si>
  <si>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</si>
  <si>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</si>
  <si>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</si>
  <si>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</si>
  <si>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</si>
  <si>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</si>
  <si>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</si>
  <si>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</si>
  <si>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</si>
  <si>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</si>
  <si>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</si>
  <si>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</si>
  <si>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</si>
  <si>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</si>
  <si>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</si>
  <si>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</si>
  <si>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</si>
  <si>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</si>
  <si>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</si>
  <si>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</si>
  <si>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</si>
  <si>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</si>
  <si>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</si>
  <si>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</si>
  <si>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</si>
  <si>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</si>
  <si>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</si>
  <si>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</si>
  <si>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</si>
  <si>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</si>
  <si>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</si>
  <si>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</si>
  <si>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</si>
  <si>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</si>
  <si>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</si>
  <si>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</si>
  <si>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</si>
  <si>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</si>
  <si>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</si>
  <si>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</si>
  <si>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</si>
  <si>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</si>
  <si>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</si>
  <si>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</si>
  <si>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</si>
  <si>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</si>
  <si>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</si>
  <si>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</si>
  <si>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</si>
  <si>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</si>
  <si>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</si>
  <si>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</si>
  <si>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</si>
  <si>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</si>
  <si>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</si>
  <si>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</si>
  <si>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</si>
  <si>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</si>
  <si>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</si>
  <si>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</si>
  <si>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</si>
  <si>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</si>
  <si>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</si>
  <si>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</si>
  <si>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</si>
  <si>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</si>
  <si>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</si>
  <si>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</si>
  <si>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</si>
  <si>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</si>
  <si>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</si>
  <si>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</si>
  <si>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</si>
  <si>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</si>
  <si>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</si>
  <si>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</si>
  <si>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</si>
  <si>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</si>
  <si>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</si>
  <si>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</si>
  <si>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</si>
  <si>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</si>
  <si>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</si>
  <si>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</si>
  <si>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</si>
  <si>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</si>
  <si>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</si>
  <si>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</si>
  <si>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</si>
  <si>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</si>
  <si>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</si>
  <si>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</si>
  <si>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</si>
  <si>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</si>
  <si>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</si>
  <si>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</si>
  <si>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</si>
  <si>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</si>
  <si>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</si>
  <si>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</si>
  <si>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</si>
  <si>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</si>
  <si>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</si>
  <si>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</si>
  <si>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</si>
  <si>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</si>
  <si>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</si>
  <si>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</si>
  <si>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</si>
  <si>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</si>
  <si>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</si>
  <si>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</si>
  <si>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</si>
  <si>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</si>
  <si>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</si>
  <si>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</si>
  <si>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</si>
  <si>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</si>
  <si>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</si>
  <si>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</si>
  <si>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</si>
  <si>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</si>
  <si>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</si>
  <si>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</si>
  <si>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</si>
  <si>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</si>
  <si>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</si>
  <si>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</si>
  <si>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</si>
  <si>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</si>
  <si>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</si>
  <si>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</si>
  <si>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</si>
  <si>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</si>
  <si>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</si>
  <si>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</si>
  <si>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</si>
  <si>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</si>
  <si>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</si>
  <si>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</si>
  <si>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</si>
  <si>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</si>
  <si>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</si>
  <si>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</si>
  <si>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</si>
  <si>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</si>
  <si>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</si>
  <si>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</si>
  <si>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</si>
  <si>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</si>
  <si>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</si>
  <si>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</si>
  <si>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</si>
  <si>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</si>
  <si>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</si>
  <si>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</si>
  <si>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</si>
  <si>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</si>
  <si>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</si>
  <si>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</si>
  <si>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</si>
  <si>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</si>
  <si>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</si>
  <si>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</si>
  <si>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</si>
  <si>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</si>
  <si>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</si>
  <si>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</si>
  <si>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</si>
  <si>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</si>
  <si>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</si>
  <si>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</si>
  <si>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</si>
  <si>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</si>
  <si>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</si>
  <si>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</si>
  <si>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</si>
  <si>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</si>
  <si>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</si>
  <si>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</si>
  <si>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</si>
  <si>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</si>
  <si>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</si>
  <si>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</si>
  <si>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</si>
  <si>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</si>
  <si>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</si>
  <si>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</si>
  <si>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</si>
  <si>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</si>
  <si>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</si>
  <si>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</si>
  <si>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</si>
  <si>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</si>
  <si>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</si>
  <si>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</si>
  <si>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</si>
  <si>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</si>
  <si>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</si>
  <si>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</si>
  <si>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</si>
  <si>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</si>
  <si>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</si>
  <si>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</si>
  <si>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</si>
  <si>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</si>
  <si>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</si>
  <si>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</si>
  <si>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</si>
  <si>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</si>
  <si>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</si>
  <si>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</si>
  <si>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</si>
  <si>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</si>
  <si>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</si>
  <si>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</si>
  <si>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</si>
  <si>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</si>
  <si>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</si>
  <si>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</si>
  <si>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</si>
  <si>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</si>
  <si>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</si>
  <si>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</si>
  <si>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</si>
  <si>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</si>
  <si>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</si>
  <si>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</si>
  <si>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</si>
  <si>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</si>
  <si>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</si>
  <si>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</si>
  <si>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</si>
  <si>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</si>
  <si>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</si>
  <si>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</si>
  <si>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</si>
  <si>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</si>
  <si>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</si>
  <si>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</si>
  <si>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</si>
  <si>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</si>
  <si>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</si>
  <si>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</si>
  <si>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</si>
  <si>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</si>
  <si>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</si>
  <si>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</si>
  <si>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</si>
  <si>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</si>
  <si>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</si>
  <si>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</si>
  <si>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</si>
  <si>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</si>
  <si>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</si>
  <si>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</si>
  <si>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</si>
  <si>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</si>
  <si>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</si>
  <si>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</si>
  <si>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</si>
  <si>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</si>
  <si>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</si>
  <si>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</si>
  <si>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</si>
  <si>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</si>
  <si>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</si>
  <si>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</si>
  <si>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</si>
  <si>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</si>
  <si>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</si>
  <si>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</si>
  <si>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</si>
  <si>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</si>
  <si>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</si>
  <si>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</si>
  <si>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</si>
  <si>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</si>
  <si>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</si>
  <si>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</si>
  <si>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</si>
  <si>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</si>
  <si>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</si>
  <si>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</si>
  <si>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</si>
  <si>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</si>
  <si>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</si>
  <si>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</si>
  <si>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</si>
  <si>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</si>
  <si>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</si>
  <si>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</si>
  <si>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</si>
  <si>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</si>
  <si>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</si>
  <si>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</si>
  <si>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</si>
  <si>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</si>
  <si>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</si>
  <si>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</si>
  <si>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</si>
  <si>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</si>
  <si>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</si>
  <si>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</si>
  <si>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</si>
  <si>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</si>
  <si>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</si>
  <si>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</si>
  <si>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</si>
  <si>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</si>
  <si>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</si>
  <si>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</si>
  <si>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</si>
  <si>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</si>
  <si>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</si>
  <si>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</si>
  <si>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</si>
  <si>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</si>
  <si>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</si>
  <si>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</si>
  <si>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</si>
  <si>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</si>
  <si>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</si>
  <si>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</si>
  <si>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</si>
  <si>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</si>
  <si>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</si>
  <si>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</si>
  <si>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</si>
  <si>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</si>
  <si>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</si>
  <si>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</si>
  <si>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</si>
  <si>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</si>
  <si>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</si>
  <si>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</si>
  <si>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</si>
  <si>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</si>
  <si>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</si>
  <si>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</si>
  <si>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</si>
  <si>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</si>
  <si>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</si>
  <si>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</si>
  <si>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</si>
  <si>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</si>
  <si>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</si>
  <si>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</si>
  <si>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</si>
  <si>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</si>
  <si>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</si>
  <si>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</si>
  <si>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</si>
  <si>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</si>
  <si>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</si>
  <si>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</si>
  <si>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</si>
  <si>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</si>
  <si>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</si>
  <si>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</si>
  <si>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</si>
  <si>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</si>
  <si>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</si>
  <si>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</si>
  <si>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</si>
  <si>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</si>
  <si>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</si>
  <si>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</si>
  <si>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</si>
  <si>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</si>
  <si>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</si>
  <si>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</si>
  <si>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</si>
  <si>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</si>
  <si>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</si>
  <si>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</si>
  <si>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</si>
  <si>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</si>
  <si>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</si>
  <si>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</si>
  <si>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</si>
  <si>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</si>
  <si>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</si>
  <si>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</si>
  <si>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</si>
  <si>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</si>
  <si>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</si>
  <si>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</si>
  <si>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</si>
  <si>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</si>
  <si>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</si>
  <si>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</si>
  <si>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</si>
  <si>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</si>
  <si>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</si>
  <si>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</si>
  <si>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</si>
  <si>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</si>
  <si>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</si>
  <si>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</si>
  <si>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</si>
  <si>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</si>
  <si>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</si>
  <si>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</si>
  <si>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</si>
  <si>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</si>
  <si>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</si>
  <si>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</si>
  <si>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</si>
  <si>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</si>
  <si>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</si>
  <si>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</si>
  <si>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</si>
  <si>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</si>
  <si>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</si>
  <si>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</si>
  <si>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</si>
  <si>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</si>
  <si>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</si>
  <si>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</si>
  <si>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</si>
  <si>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</si>
  <si>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</si>
  <si>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</si>
  <si>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</si>
  <si>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</si>
  <si>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</si>
  <si>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</si>
  <si>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</si>
  <si>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</si>
  <si>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</si>
  <si>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</si>
  <si>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</si>
  <si>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</si>
  <si>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</si>
  <si>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</si>
  <si>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</si>
  <si>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</si>
  <si>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</si>
  <si>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</si>
  <si>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</si>
  <si>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</si>
  <si>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</si>
  <si>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</si>
  <si>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</si>
  <si>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</si>
  <si>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</si>
  <si>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</si>
  <si>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</si>
  <si>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</si>
  <si>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</si>
  <si>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</si>
  <si>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</si>
  <si>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</si>
  <si>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</si>
  <si>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</si>
  <si>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</si>
  <si>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</si>
  <si>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</si>
  <si>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</si>
  <si>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</si>
  <si>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</si>
  <si>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</si>
  <si>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</si>
  <si>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</si>
  <si>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</si>
  <si>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</si>
  <si>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</si>
  <si>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</si>
  <si>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</si>
  <si>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</si>
  <si>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</si>
  <si>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</si>
  <si>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</si>
  <si>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</si>
  <si>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</si>
  <si>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</si>
  <si>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</si>
  <si>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</si>
  <si>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</si>
  <si>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</si>
  <si>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</si>
  <si>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</si>
  <si>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</si>
  <si>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</si>
  <si>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</si>
  <si>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</si>
  <si>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</si>
  <si>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</si>
  <si>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</si>
  <si>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</si>
  <si>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</si>
  <si>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</si>
  <si>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</si>
  <si>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</si>
  <si>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</si>
  <si>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</si>
  <si>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</si>
  <si>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</si>
  <si>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</si>
  <si>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</si>
  <si>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</si>
  <si>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</si>
  <si>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</si>
  <si>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</si>
  <si>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</si>
  <si>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</si>
  <si>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</si>
  <si>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</si>
  <si>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</si>
  <si>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</si>
  <si>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</si>
  <si>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</si>
  <si>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</si>
  <si>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</si>
  <si>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</si>
  <si>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</si>
  <si>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</si>
  <si>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</si>
  <si>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</si>
  <si>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</si>
  <si>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</si>
  <si>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</si>
  <si>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</si>
  <si>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</si>
  <si>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</si>
  <si>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</si>
  <si>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</si>
  <si>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</si>
  <si>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</si>
  <si>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</si>
  <si>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</si>
  <si>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</si>
  <si>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</si>
  <si>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</si>
  <si>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</si>
  <si>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</si>
  <si>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</si>
  <si>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</si>
  <si>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</si>
  <si>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</si>
  <si>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</si>
  <si>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</si>
  <si>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</si>
  <si>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</si>
  <si>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</si>
  <si>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</si>
  <si>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</si>
  <si>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</si>
  <si>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</si>
  <si>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</si>
  <si>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</si>
  <si>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</si>
  <si>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</si>
  <si>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</si>
  <si>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</si>
  <si>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</si>
  <si>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</si>
  <si>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</si>
  <si>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</si>
  <si>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</si>
  <si>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</si>
  <si>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</si>
  <si>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</si>
  <si>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</si>
  <si>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</si>
  <si>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</si>
  <si>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</si>
  <si>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</si>
  <si>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</si>
  <si>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</si>
  <si>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</si>
  <si>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</si>
  <si>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</si>
  <si>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</si>
  <si>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</si>
  <si>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</si>
  <si>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</si>
  <si>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</si>
  <si>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</si>
  <si>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</si>
  <si>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</si>
  <si>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</si>
  <si>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</si>
  <si>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</si>
  <si>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</si>
  <si>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</si>
  <si>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</si>
  <si>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</si>
  <si>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</si>
  <si>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</si>
  <si>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</si>
  <si>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</si>
  <si>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</si>
  <si>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</si>
  <si>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</si>
  <si>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</si>
  <si>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</si>
  <si>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</si>
  <si>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</si>
  <si>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</si>
  <si>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</si>
  <si>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</si>
  <si>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</si>
  <si>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</si>
  <si>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</si>
  <si>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</si>
  <si>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</si>
  <si>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</si>
  <si>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</si>
  <si>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</si>
  <si>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</si>
  <si>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</si>
  <si>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</si>
  <si>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</si>
  <si>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</si>
  <si>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</si>
  <si>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</si>
  <si>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</si>
  <si>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</si>
  <si>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</si>
  <si>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</si>
  <si>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</si>
  <si>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</si>
  <si>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</si>
  <si>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</si>
  <si>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</si>
  <si>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</si>
  <si>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</si>
  <si>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</si>
  <si>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</si>
  <si>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</si>
  <si>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</si>
  <si>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</si>
  <si>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</si>
  <si>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</si>
  <si>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</si>
  <si>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</si>
  <si>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</si>
  <si>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</si>
  <si>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</si>
  <si>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</si>
  <si>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</si>
  <si>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</si>
  <si>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</si>
  <si>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</si>
  <si>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</si>
  <si>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</si>
  <si>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</si>
  <si>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</si>
  <si>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</si>
  <si>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</si>
  <si>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</si>
  <si>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</si>
  <si>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</si>
  <si>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</si>
  <si>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</si>
  <si>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</si>
  <si>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</si>
  <si>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</si>
  <si>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</si>
  <si>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</si>
  <si>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</si>
  <si>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</si>
  <si>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</si>
  <si>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</si>
  <si>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</si>
  <si>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</si>
  <si>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</si>
  <si>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</si>
  <si>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</si>
  <si>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</si>
  <si>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</si>
  <si>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</si>
  <si>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</si>
  <si>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</si>
  <si>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</si>
  <si>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</si>
  <si>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</si>
  <si>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</si>
  <si>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</si>
  <si>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</si>
  <si>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</si>
  <si>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</si>
  <si>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</si>
  <si>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</si>
  <si>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</si>
  <si>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</si>
  <si>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</si>
  <si>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</si>
  <si>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</si>
  <si>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</si>
  <si>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</si>
  <si>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</si>
  <si>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</si>
  <si>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</si>
  <si>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</si>
  <si>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</si>
  <si>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</si>
  <si>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</si>
  <si>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</si>
  <si>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</si>
  <si>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</si>
  <si>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</si>
  <si>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</si>
  <si>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</si>
  <si>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</si>
  <si>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</si>
  <si>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</si>
  <si>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</si>
  <si>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</si>
  <si>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</si>
  <si>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</si>
  <si>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</si>
  <si>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</si>
  <si>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</si>
  <si>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</si>
  <si>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</si>
  <si>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</si>
  <si>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</si>
  <si>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</si>
  <si>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</si>
  <si>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</si>
  <si>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</si>
  <si>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</si>
  <si>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</si>
  <si>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</si>
  <si>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</si>
  <si>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</si>
  <si>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</si>
  <si>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</si>
  <si>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</si>
  <si>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</si>
  <si>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</si>
  <si>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</si>
  <si>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</si>
  <si>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</si>
  <si>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</si>
  <si>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</si>
  <si>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</si>
  <si>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</si>
  <si>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</si>
  <si>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</si>
  <si>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</si>
  <si>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</si>
  <si>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</si>
  <si>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</si>
  <si>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</si>
  <si>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</si>
  <si>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</si>
  <si>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</si>
  <si>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</si>
  <si>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</si>
  <si>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</si>
  <si>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</si>
  <si>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</si>
  <si>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</si>
  <si>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</si>
  <si>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</si>
  <si>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</si>
  <si>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</si>
  <si>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</si>
  <si>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</si>
  <si>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</si>
  <si>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</si>
  <si>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</si>
  <si>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</si>
  <si>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</si>
  <si>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</si>
  <si>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</si>
  <si>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</si>
  <si>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</si>
  <si>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</si>
  <si>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</si>
  <si>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</si>
  <si>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</si>
  <si>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</si>
  <si>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</si>
  <si>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</si>
  <si>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</si>
  <si>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</si>
  <si>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</si>
  <si>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</si>
  <si>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</si>
  <si>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</si>
  <si>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</si>
  <si>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</si>
  <si>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</si>
  <si>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</si>
  <si>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</si>
  <si>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</si>
  <si>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</si>
  <si>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</si>
  <si>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</si>
  <si>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</si>
  <si>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</si>
  <si>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</si>
  <si>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</si>
  <si>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</si>
  <si>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</si>
  <si>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</si>
  <si>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</si>
  <si>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</si>
  <si>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</si>
  <si>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</si>
  <si>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</si>
  <si>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</si>
  <si>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</si>
  <si>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</si>
  <si>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</si>
  <si>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</si>
  <si>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</si>
  <si>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</si>
  <si>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</si>
  <si>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</si>
  <si>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</si>
  <si>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</si>
  <si>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</si>
  <si>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</si>
  <si>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</si>
  <si>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</si>
  <si>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</si>
  <si>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</si>
  <si>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</si>
  <si>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</si>
  <si>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</si>
  <si>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</si>
  <si>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</si>
  <si>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</si>
  <si>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</si>
  <si>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</si>
  <si>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</si>
  <si>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</si>
  <si>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</si>
  <si>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</si>
  <si>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</si>
  <si>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</si>
  <si>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</si>
  <si>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</si>
  <si>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</si>
  <si>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</si>
  <si>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</si>
  <si>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</si>
  <si>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</si>
  <si>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</si>
  <si>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</si>
  <si>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</si>
  <si>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</si>
  <si>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</si>
  <si>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</si>
  <si>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</si>
  <si>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</si>
  <si>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</si>
  <si>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</si>
  <si>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</si>
  <si>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</si>
  <si>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</si>
  <si>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</si>
  <si>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</si>
  <si>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</si>
  <si>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</si>
  <si>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</si>
  <si>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</si>
  <si>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</si>
  <si>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</si>
  <si>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</si>
  <si>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</si>
  <si>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</si>
  <si>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</si>
  <si>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</si>
  <si>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</si>
  <si>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</si>
  <si>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</si>
  <si>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</si>
  <si>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</si>
  <si>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</si>
  <si>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</si>
  <si>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</si>
  <si>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</si>
  <si>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</si>
  <si>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</si>
  <si>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</si>
  <si>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</si>
  <si>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</si>
  <si>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</si>
  <si>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</si>
  <si>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</si>
  <si>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</si>
  <si>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</si>
  <si>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</si>
  <si>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</si>
  <si>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</si>
  <si>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</si>
  <si>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</si>
  <si>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</si>
  <si>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</si>
  <si>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</si>
  <si>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</si>
  <si>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</si>
  <si>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</si>
  <si>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</si>
  <si>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</si>
  <si>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</si>
  <si>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</si>
  <si>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</si>
  <si>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</si>
  <si>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</si>
  <si>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</si>
  <si>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</si>
  <si>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</si>
  <si>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</si>
  <si>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</si>
  <si>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</si>
  <si>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</si>
  <si>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</si>
  <si>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</si>
  <si>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</si>
  <si>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</si>
  <si>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</si>
  <si>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</si>
  <si>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</si>
  <si>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</si>
  <si>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</si>
  <si>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</si>
  <si>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</si>
  <si>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</si>
  <si>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</si>
  <si>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</si>
  <si>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</si>
  <si>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</si>
  <si>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</si>
  <si>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</si>
  <si>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</si>
  <si>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</si>
  <si>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</si>
  <si>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</si>
  <si>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</si>
  <si>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</si>
  <si>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</si>
  <si>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</si>
  <si>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</si>
  <si>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</si>
  <si>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</si>
  <si>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</si>
  <si>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</si>
  <si>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</si>
  <si>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</si>
  <si>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</si>
  <si>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</si>
  <si>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</si>
  <si>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</si>
  <si>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</si>
  <si>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</si>
  <si>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</si>
  <si>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</si>
  <si>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</si>
  <si>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</si>
  <si>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</si>
  <si>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</si>
  <si>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</si>
  <si>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</si>
  <si>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</si>
  <si>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</si>
  <si>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</si>
  <si>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</si>
  <si>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</si>
  <si>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</si>
  <si>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</si>
  <si>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</si>
  <si>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</si>
  <si>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</si>
  <si>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</si>
  <si>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</si>
  <si>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</si>
  <si>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</si>
  <si>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</si>
  <si>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</si>
  <si>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</si>
  <si>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</si>
  <si>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</si>
  <si>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</si>
  <si>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</si>
  <si>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</si>
  <si>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</si>
  <si>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</si>
  <si>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</si>
  <si>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</si>
  <si>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</si>
  <si>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</si>
  <si>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</si>
  <si>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</si>
  <si>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</si>
  <si>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</si>
  <si>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</si>
  <si>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</si>
  <si>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</si>
  <si>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</si>
  <si>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</si>
  <si>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</si>
  <si>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</si>
  <si>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</si>
  <si>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</si>
  <si>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</si>
  <si>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</si>
  <si>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</si>
  <si>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</si>
  <si>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</si>
  <si>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</si>
  <si>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</si>
  <si>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</si>
  <si>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</si>
  <si>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</si>
  <si>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</si>
  <si>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</si>
  <si>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</si>
  <si>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</si>
  <si>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</si>
  <si>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</si>
  <si>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</si>
  <si>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</si>
  <si>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</si>
  <si>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</si>
  <si>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</si>
  <si>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</si>
  <si>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</si>
  <si>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</si>
  <si>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</si>
  <si>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</si>
  <si>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</si>
  <si>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</si>
  <si>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</si>
  <si>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</si>
  <si>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</si>
  <si>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</si>
  <si>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</si>
  <si>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</si>
  <si>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</si>
  <si>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</si>
  <si>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</si>
  <si>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</si>
  <si>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</si>
  <si>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</si>
  <si>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</si>
  <si>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</si>
  <si>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</si>
  <si>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</si>
  <si>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</si>
  <si>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</si>
  <si>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</si>
  <si>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</si>
  <si>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</si>
  <si>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</si>
  <si>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</si>
  <si>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</si>
  <si>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</si>
  <si>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</si>
  <si>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</si>
  <si>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</si>
  <si>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</si>
  <si>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</si>
  <si>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</si>
  <si>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</si>
  <si>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</si>
  <si>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</si>
  <si>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</si>
  <si>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</si>
  <si>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</si>
  <si>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</si>
  <si>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</si>
  <si>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</si>
  <si>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</si>
  <si>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</si>
  <si>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</si>
  <si>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</si>
  <si>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</si>
  <si>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</si>
  <si>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</si>
  <si>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</si>
  <si>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</si>
  <si>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</si>
  <si>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</si>
  <si>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</si>
  <si>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</si>
  <si>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</si>
  <si>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</si>
  <si>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</si>
  <si>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</si>
  <si>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</si>
  <si>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</si>
  <si>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</si>
  <si>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</si>
  <si>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</si>
  <si>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</si>
  <si>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</si>
  <si>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</si>
  <si>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</si>
  <si>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</si>
  <si>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</si>
  <si>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</si>
  <si>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</si>
  <si>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</si>
  <si>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</si>
  <si>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</si>
  <si>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</si>
  <si>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</si>
  <si>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</si>
  <si>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</si>
  <si>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</si>
  <si>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</si>
  <si>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</si>
  <si>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</si>
  <si>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</si>
  <si>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</si>
  <si>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</si>
  <si>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</si>
  <si>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</si>
  <si>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</si>
  <si>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</si>
  <si>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</si>
  <si>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</si>
  <si>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</si>
  <si>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</si>
  <si>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</si>
  <si>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</si>
  <si>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</si>
  <si>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</si>
  <si>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</si>
  <si>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</si>
  <si>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</si>
  <si>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</si>
  <si>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</si>
  <si>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</si>
  <si>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</si>
  <si>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</si>
  <si>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</si>
  <si>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</si>
  <si>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</si>
  <si>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</si>
  <si>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</si>
  <si>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</si>
  <si>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</si>
  <si>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</si>
  <si>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</si>
  <si>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</si>
  <si>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</si>
  <si>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</si>
  <si>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</si>
  <si>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</si>
  <si>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</si>
  <si>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</si>
  <si>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</si>
  <si>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</si>
  <si>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</si>
  <si>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</si>
  <si>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</si>
  <si>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</si>
  <si>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</si>
  <si>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</si>
  <si>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</si>
  <si>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</si>
  <si>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</si>
  <si>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</si>
  <si>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</si>
  <si>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</si>
  <si>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</si>
  <si>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</si>
  <si>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</si>
  <si>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</si>
  <si>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</si>
  <si>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</si>
  <si>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</si>
  <si>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</si>
  <si>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</si>
  <si>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</si>
  <si>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</si>
  <si>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</si>
  <si>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</si>
  <si>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</si>
  <si>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</si>
  <si>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</si>
  <si>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</si>
  <si>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</si>
  <si>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</si>
  <si>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</si>
  <si>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</si>
  <si>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</si>
  <si>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</si>
  <si>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</si>
  <si>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</si>
  <si>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</si>
  <si>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</si>
  <si>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</si>
  <si>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</si>
  <si>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</si>
  <si>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</si>
  <si>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</si>
  <si>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</si>
  <si>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</si>
  <si>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</si>
  <si>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</si>
  <si>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</si>
  <si>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</si>
  <si>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</si>
  <si>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</si>
  <si>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</si>
  <si>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</si>
  <si>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</si>
  <si>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</si>
  <si>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</si>
  <si>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</si>
  <si>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</si>
  <si>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</si>
  <si>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</si>
  <si>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</si>
  <si>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</si>
  <si>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</si>
  <si>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</si>
  <si>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</si>
  <si>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</si>
  <si>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</si>
  <si>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</si>
  <si>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</si>
  <si>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</si>
  <si>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</si>
  <si>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</si>
  <si>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</si>
  <si>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</si>
  <si>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</si>
  <si>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</si>
  <si>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</si>
  <si>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</si>
  <si>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</si>
  <si>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</si>
  <si>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</si>
  <si>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</si>
  <si>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</si>
  <si>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</si>
  <si>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</si>
  <si>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</si>
  <si>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</si>
  <si>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</si>
  <si>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</si>
  <si>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</si>
  <si>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</si>
  <si>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</si>
  <si>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</si>
  <si>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</si>
  <si>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</si>
  <si>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</si>
  <si>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</si>
  <si>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</si>
  <si>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</si>
  <si>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</si>
  <si>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</si>
  <si>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</si>
  <si>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</si>
  <si>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</si>
  <si>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</si>
  <si>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</si>
  <si>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</si>
  <si>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</si>
  <si>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</si>
  <si>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</si>
  <si>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</si>
  <si>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</si>
  <si>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</si>
  <si>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</si>
  <si>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</si>
  <si>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</si>
  <si>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</si>
  <si>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</si>
  <si>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</si>
  <si>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</si>
  <si>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</si>
  <si>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</si>
  <si>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</si>
  <si>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</si>
  <si>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</si>
  <si>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</si>
  <si>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</si>
  <si>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</si>
  <si>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</si>
  <si>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</si>
  <si>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</si>
  <si>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</si>
  <si>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</si>
  <si>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</si>
  <si>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</si>
  <si>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</si>
  <si>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</si>
  <si>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</si>
  <si>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</si>
  <si>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</si>
  <si>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</si>
  <si>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</si>
  <si>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</si>
  <si>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</si>
  <si>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</si>
  <si>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</si>
  <si>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</si>
  <si>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</si>
  <si>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</si>
  <si>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</si>
  <si>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</si>
  <si>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</si>
  <si>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</si>
  <si>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</si>
  <si>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</si>
  <si>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</si>
  <si>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</si>
  <si>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</si>
  <si>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</si>
  <si>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</si>
  <si>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</si>
  <si>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</si>
  <si>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</si>
  <si>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</si>
  <si>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</si>
  <si>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</si>
  <si>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</si>
  <si>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</si>
  <si>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</si>
  <si>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</si>
  <si>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</si>
  <si>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</si>
  <si>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</si>
  <si>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</si>
  <si>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</si>
  <si>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</si>
  <si>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</si>
  <si>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</si>
  <si>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</si>
  <si>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</si>
  <si>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</si>
  <si>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</si>
  <si>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</si>
  <si>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</si>
  <si>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</si>
  <si>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</si>
  <si>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</si>
  <si>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</si>
  <si>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</si>
  <si>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</si>
  <si>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</si>
  <si>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</si>
  <si>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</si>
  <si>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</si>
  <si>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</si>
  <si>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</si>
  <si>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</si>
  <si>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</si>
  <si>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</si>
  <si>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</si>
  <si>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</si>
  <si>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</si>
  <si>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</si>
  <si>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</si>
  <si>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</si>
  <si>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</si>
  <si>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</si>
  <si>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</si>
  <si>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</si>
  <si>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</si>
  <si>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</si>
  <si>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</si>
  <si>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</si>
  <si>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</si>
  <si>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</si>
  <si>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</si>
  <si>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</si>
  <si>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</si>
  <si>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</si>
  <si>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</si>
  <si>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</si>
  <si>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</si>
  <si>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</si>
  <si>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</si>
  <si>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</si>
  <si>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</si>
  <si>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</si>
  <si>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</si>
  <si>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</si>
  <si>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</si>
  <si>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</si>
  <si>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</si>
  <si>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</si>
  <si>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</si>
  <si>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</si>
  <si>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</si>
  <si>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</si>
  <si>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</si>
  <si>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</si>
  <si>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</si>
  <si>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</si>
  <si>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</si>
  <si>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</si>
  <si>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</si>
  <si>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</si>
  <si>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</si>
  <si>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</si>
  <si>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</si>
  <si>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</si>
  <si>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</si>
  <si>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</si>
  <si>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</si>
  <si>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</si>
  <si>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</si>
  <si>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</si>
  <si>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</si>
  <si>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</si>
  <si>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</si>
  <si>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</si>
  <si>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</si>
  <si>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</si>
  <si>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</si>
  <si>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</si>
  <si>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</si>
  <si>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</si>
  <si>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</si>
  <si>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</si>
  <si>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</si>
  <si>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</si>
  <si>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</si>
  <si>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</si>
  <si>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</si>
  <si>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</si>
  <si>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</si>
  <si>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</si>
  <si>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</si>
  <si>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</si>
  <si>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</si>
  <si>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</si>
  <si>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</si>
  <si>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</si>
  <si>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</si>
  <si>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</si>
  <si>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</si>
  <si>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</si>
  <si>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</si>
  <si>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</si>
  <si>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</si>
  <si>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</si>
  <si>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</si>
  <si>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</si>
  <si>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</si>
  <si>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</si>
  <si>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</si>
  <si>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</si>
  <si>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</si>
  <si>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</si>
  <si>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</si>
  <si>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</si>
  <si>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</si>
  <si>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</si>
  <si>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</si>
  <si>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</si>
  <si>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</si>
  <si>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</si>
  <si>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</si>
  <si>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</si>
  <si>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</si>
  <si>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</si>
  <si>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</si>
  <si>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</si>
  <si>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</si>
  <si>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</si>
  <si>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</si>
  <si>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</si>
  <si>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</si>
  <si>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</si>
  <si>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</si>
  <si>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</si>
  <si>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</si>
  <si>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</si>
  <si>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</si>
  <si>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</si>
  <si>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</si>
  <si>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</si>
  <si>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</si>
  <si>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</si>
  <si>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</si>
  <si>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</si>
  <si>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</si>
  <si>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</si>
  <si>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</si>
  <si>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</si>
  <si>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</si>
  <si>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</si>
  <si>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</si>
  <si>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</si>
  <si>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</si>
  <si>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</si>
  <si>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</si>
  <si>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</si>
  <si>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</si>
  <si>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</si>
  <si>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</si>
  <si>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</si>
  <si>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</si>
  <si>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</si>
  <si>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</si>
  <si>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</si>
  <si>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</si>
  <si>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</si>
  <si>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</si>
  <si>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</si>
  <si>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</si>
  <si>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</si>
  <si>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</si>
  <si>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</si>
  <si>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</si>
  <si>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</si>
  <si>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</si>
  <si>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</si>
  <si>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</si>
  <si>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</si>
  <si>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</si>
  <si>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</si>
  <si>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</si>
  <si>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</si>
  <si>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</si>
  <si>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</si>
  <si>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</si>
  <si>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</si>
  <si>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</si>
  <si>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</si>
  <si>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</si>
  <si>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</si>
  <si>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</si>
  <si>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</si>
  <si>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</si>
  <si>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</si>
  <si>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</si>
  <si>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</si>
  <si>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</si>
  <si>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</si>
  <si>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</si>
  <si>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</si>
  <si>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</si>
  <si>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</si>
  <si>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</si>
  <si>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</si>
  <si>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</si>
  <si>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</si>
  <si>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</si>
  <si>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</si>
  <si>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</si>
  <si>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</si>
  <si>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</si>
  <si>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</si>
  <si>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</si>
  <si>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</si>
  <si>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</si>
  <si>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</si>
  <si>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</si>
  <si>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</si>
  <si>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</si>
  <si>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</si>
  <si>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</si>
  <si>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</si>
  <si>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</si>
  <si>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</si>
  <si>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</si>
  <si>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</si>
  <si>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</si>
  <si>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</si>
  <si>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</si>
  <si>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</si>
  <si>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</si>
  <si>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</si>
  <si>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</si>
  <si>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</si>
  <si>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</si>
  <si>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</si>
  <si>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</si>
  <si>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</si>
  <si>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</si>
  <si>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</si>
  <si>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</si>
  <si>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</si>
  <si>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</si>
  <si>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</si>
  <si>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</si>
  <si>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</si>
  <si>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</si>
  <si>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</si>
  <si>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</si>
  <si>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</si>
  <si>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</si>
  <si>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</si>
  <si>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</si>
  <si>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</si>
  <si>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</si>
  <si>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</si>
  <si>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</si>
  <si>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</si>
  <si>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</si>
  <si>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</si>
  <si>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</si>
  <si>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</si>
  <si>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</si>
  <si>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</si>
  <si>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</si>
  <si>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</si>
  <si>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</si>
  <si>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</si>
  <si>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</si>
  <si>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</si>
  <si>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</si>
  <si>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</si>
  <si>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</si>
  <si>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</si>
  <si>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</si>
  <si>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</si>
  <si>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</si>
  <si>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</si>
  <si>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</si>
  <si>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</si>
  <si>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</si>
  <si>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</si>
  <si>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</si>
  <si>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</si>
  <si>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</si>
  <si>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</si>
  <si>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</si>
  <si>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</si>
  <si>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</si>
  <si>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</si>
  <si>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</si>
  <si>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</si>
  <si>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</si>
  <si>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</si>
  <si>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</si>
  <si>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</si>
  <si>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</si>
  <si>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</si>
  <si>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</si>
  <si>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</si>
  <si>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</si>
  <si>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</si>
  <si>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</si>
  <si>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</si>
  <si>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</si>
  <si>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</si>
  <si>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</si>
  <si>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</si>
  <si>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</si>
  <si>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</si>
  <si>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</si>
  <si>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</si>
  <si>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</si>
  <si>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</si>
  <si>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</si>
  <si>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</si>
  <si>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</si>
  <si>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</si>
  <si>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</si>
  <si>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</si>
  <si>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</si>
  <si>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</si>
  <si>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</si>
  <si>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</si>
  <si>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</si>
  <si>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</si>
  <si>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</si>
  <si>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</si>
  <si>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</si>
  <si>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</si>
  <si>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</si>
  <si>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</si>
  <si>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</si>
  <si>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</si>
  <si>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</si>
  <si>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</si>
  <si>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</si>
  <si>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</si>
  <si>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</si>
  <si>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</si>
  <si>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</si>
  <si>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</si>
  <si>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</si>
  <si>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</si>
  <si>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</si>
  <si>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</si>
  <si>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</si>
  <si>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</si>
  <si>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</si>
  <si>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</si>
  <si>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</si>
  <si>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</si>
  <si>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</si>
  <si>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</si>
  <si>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</si>
  <si>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</si>
  <si>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</si>
  <si>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</si>
  <si>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</si>
  <si>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</si>
  <si>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</si>
  <si>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</si>
  <si>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</si>
  <si>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</si>
  <si>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</si>
  <si>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</si>
  <si>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</si>
  <si>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</si>
  <si>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</si>
  <si>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</si>
  <si>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</si>
  <si>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</si>
  <si>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</si>
  <si>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</si>
  <si>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</si>
  <si>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</si>
  <si>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</si>
  <si>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</si>
  <si>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</si>
  <si>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</si>
  <si>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</si>
  <si>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</si>
  <si>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</si>
  <si>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</si>
  <si>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</si>
  <si>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</si>
  <si>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</si>
  <si>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</si>
  <si>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</si>
  <si>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</si>
  <si>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</si>
  <si>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</si>
  <si>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</si>
  <si>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</si>
  <si>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</si>
  <si>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</si>
  <si>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</si>
  <si>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</si>
  <si>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</si>
  <si>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</si>
  <si>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</si>
  <si>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</si>
  <si>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</si>
  <si>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</si>
  <si>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</si>
  <si>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</si>
  <si>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</si>
  <si>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</si>
  <si>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</si>
  <si>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</si>
  <si>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</si>
  <si>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</si>
  <si>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</si>
  <si>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</si>
  <si>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</si>
  <si>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</si>
  <si>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</si>
  <si>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</si>
  <si>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</si>
  <si>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</si>
  <si>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</si>
  <si>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</si>
  <si>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</si>
  <si>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</si>
  <si>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</si>
  <si>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</si>
  <si>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</si>
  <si>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</si>
  <si>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</si>
  <si>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</si>
  <si>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</si>
  <si>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</si>
  <si>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</si>
  <si>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</si>
  <si>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</si>
  <si>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</si>
  <si>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</si>
  <si>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</si>
  <si>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</si>
  <si>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</si>
  <si>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</si>
  <si>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</si>
  <si>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</si>
  <si>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</si>
  <si>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</si>
  <si>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</si>
  <si>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</si>
  <si>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</si>
  <si>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</si>
  <si>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</si>
  <si>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</si>
  <si>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</si>
  <si>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</si>
  <si>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</si>
  <si>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</si>
  <si>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</si>
  <si>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</si>
  <si>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</si>
  <si>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</si>
  <si>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</si>
  <si>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</si>
  <si>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</si>
  <si>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</si>
  <si>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</si>
  <si>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</si>
  <si>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</si>
  <si>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</si>
  <si>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</si>
  <si>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</si>
  <si>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</si>
  <si>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</si>
  <si>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</si>
  <si>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</si>
  <si>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</si>
  <si>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</si>
  <si>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</si>
  <si>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</si>
  <si>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</si>
  <si>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</si>
  <si>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</si>
  <si>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</si>
  <si>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</si>
  <si>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</si>
  <si>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</si>
  <si>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</si>
  <si>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</si>
  <si>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</si>
  <si>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</si>
  <si>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</si>
  <si>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</si>
  <si>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</si>
  <si>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</si>
  <si>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</si>
  <si>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</si>
  <si>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</si>
  <si>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</si>
  <si>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</si>
  <si>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</si>
  <si>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</si>
  <si>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</si>
  <si>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</si>
  <si>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</si>
  <si>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</si>
  <si>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</si>
  <si>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</si>
  <si>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</si>
  <si>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</si>
  <si>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</si>
  <si>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</si>
  <si>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</si>
  <si>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</si>
  <si>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</si>
  <si>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</si>
  <si>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</si>
  <si>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</si>
  <si>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</si>
  <si>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</si>
  <si>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</si>
  <si>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</si>
  <si>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</si>
  <si>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</si>
  <si>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</si>
  <si>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</si>
  <si>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</si>
  <si>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</si>
  <si>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</si>
  <si>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</si>
  <si>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</si>
  <si>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</si>
  <si>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</si>
  <si>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</si>
  <si>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</si>
  <si>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</si>
  <si>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</si>
  <si>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</si>
  <si>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</si>
  <si>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</si>
  <si>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</si>
  <si>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</si>
  <si>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</si>
  <si>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</si>
  <si>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</si>
  <si>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</si>
  <si>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</si>
  <si>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</si>
  <si>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</si>
  <si>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</si>
  <si>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</si>
  <si>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</si>
  <si>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</si>
  <si>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</si>
  <si>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</si>
  <si>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</si>
  <si>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</si>
  <si>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</si>
  <si>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</si>
  <si>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</si>
  <si>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</si>
  <si>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</si>
  <si>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</si>
  <si>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</si>
  <si>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</si>
  <si>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</si>
  <si>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</si>
  <si>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</si>
  <si>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</si>
  <si>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</si>
  <si>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</si>
  <si>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</si>
  <si>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</si>
  <si>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</si>
  <si>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</si>
  <si>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</si>
  <si>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</si>
  <si>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</si>
  <si>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</si>
  <si>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</si>
  <si>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</si>
  <si>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</si>
  <si>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</si>
  <si>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</si>
  <si>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</si>
  <si>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</si>
  <si>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</si>
  <si>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</si>
  <si>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</si>
  <si>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</si>
  <si>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</si>
  <si>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</si>
  <si>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</si>
  <si>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</si>
  <si>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</si>
  <si>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</si>
  <si>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</si>
  <si>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</si>
  <si>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</si>
  <si>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</si>
  <si>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</si>
  <si>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</si>
  <si>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</si>
  <si>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</si>
  <si>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</si>
  <si>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</si>
  <si>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</si>
  <si>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</si>
  <si>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</si>
  <si>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</si>
  <si>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</si>
  <si>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</si>
  <si>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</si>
  <si>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</si>
  <si>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</si>
  <si>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</si>
  <si>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</si>
  <si>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</si>
  <si>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</si>
  <si>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</si>
  <si>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</si>
  <si>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</si>
  <si>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</si>
  <si>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</si>
  <si>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</si>
  <si>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</si>
  <si>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</si>
  <si>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</si>
  <si>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</si>
  <si>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</si>
  <si>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</si>
  <si>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</si>
  <si>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</si>
  <si>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</si>
  <si>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</si>
  <si>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</si>
  <si>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</si>
  <si>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</si>
  <si>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</si>
  <si>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</si>
  <si>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</si>
  <si>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</si>
  <si>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</si>
  <si>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</si>
  <si>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</si>
  <si>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</si>
  <si>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</si>
  <si>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</si>
  <si>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</si>
  <si>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</si>
  <si>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</si>
  <si>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</si>
  <si>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</si>
  <si>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</si>
  <si>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</si>
  <si>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</si>
  <si>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</si>
  <si>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</si>
  <si>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</si>
  <si>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</si>
  <si>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</si>
  <si>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</si>
  <si>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</si>
  <si>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</si>
  <si>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</si>
  <si>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</si>
  <si>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</si>
  <si>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</si>
  <si>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</si>
  <si>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</si>
  <si>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</si>
  <si>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</si>
  <si>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</si>
  <si>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</si>
  <si>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</si>
  <si>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</si>
  <si>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</si>
  <si>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</si>
  <si>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</si>
  <si>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</si>
  <si>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</si>
  <si>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</si>
  <si>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</si>
  <si>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</si>
  <si>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</si>
  <si>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</si>
  <si>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</si>
  <si>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</si>
  <si>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</si>
  <si>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</si>
  <si>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</si>
  <si>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</si>
  <si>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</si>
  <si>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</si>
  <si>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</si>
  <si>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</si>
  <si>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</si>
  <si>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</si>
  <si>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</si>
  <si>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</si>
  <si>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</si>
  <si>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</si>
  <si>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</si>
  <si>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</si>
  <si>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</si>
  <si>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</si>
  <si>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</si>
  <si>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</si>
  <si>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</si>
  <si>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</si>
  <si>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</si>
  <si>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</si>
  <si>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</si>
  <si>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</si>
  <si>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</si>
  <si>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</si>
  <si>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</si>
  <si>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</si>
  <si>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</si>
  <si>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</si>
  <si>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</si>
  <si>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</si>
  <si>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</si>
  <si>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</si>
  <si>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</si>
  <si>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</si>
  <si>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</si>
  <si>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</si>
  <si>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</si>
  <si>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</si>
  <si>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</si>
  <si>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</si>
  <si>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</si>
  <si>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</si>
  <si>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</si>
  <si>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</si>
  <si>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</si>
  <si>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</si>
  <si>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</si>
  <si>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</si>
  <si>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</si>
  <si>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</si>
  <si>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</si>
  <si>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</si>
  <si>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</si>
  <si>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</si>
  <si>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</si>
  <si>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</si>
  <si>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</si>
  <si>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</si>
  <si>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</si>
  <si>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</si>
  <si>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</si>
  <si>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</si>
  <si>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</si>
  <si>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</si>
  <si>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</si>
  <si>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</si>
  <si>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</si>
  <si>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</si>
  <si>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</si>
  <si>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</si>
  <si>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</si>
  <si>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</si>
  <si>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</si>
  <si>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</si>
  <si>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</si>
  <si>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</si>
  <si>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</si>
  <si>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</si>
  <si>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</si>
  <si>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</si>
  <si>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</si>
  <si>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</si>
  <si>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</si>
  <si>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</si>
  <si>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</si>
  <si>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</si>
  <si>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</si>
  <si>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</si>
  <si>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</si>
  <si>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</si>
  <si>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</si>
  <si>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</si>
  <si>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</si>
  <si>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</si>
  <si>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</si>
  <si>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</si>
  <si>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</si>
  <si>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</si>
  <si>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</si>
  <si>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</si>
  <si>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</si>
  <si>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</si>
  <si>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</si>
  <si>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</si>
  <si>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</si>
  <si>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</si>
  <si>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</si>
  <si>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</si>
  <si>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</si>
  <si>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</si>
  <si>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</si>
  <si>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</si>
  <si>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</si>
  <si>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</si>
  <si>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</si>
  <si>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</si>
  <si>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</si>
  <si>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</si>
  <si>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</si>
  <si>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</si>
  <si>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</si>
  <si>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</si>
  <si>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</si>
  <si>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</si>
  <si>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</si>
  <si>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</si>
  <si>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</si>
  <si>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</si>
  <si>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</si>
  <si>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</si>
  <si>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</si>
  <si>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</si>
  <si>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</si>
  <si>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</si>
  <si>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</si>
  <si>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</si>
  <si>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</si>
  <si>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</si>
  <si>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</si>
  <si>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</si>
  <si>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</si>
  <si>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</si>
  <si>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</si>
  <si>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</si>
  <si>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</si>
  <si>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</si>
  <si>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</si>
  <si>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</si>
  <si>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</si>
  <si>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</si>
  <si>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</si>
  <si>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</si>
  <si>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</si>
  <si>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</si>
  <si>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</si>
  <si>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</si>
  <si>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</si>
  <si>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</si>
  <si>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</si>
  <si>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</si>
  <si>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</si>
  <si>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</si>
  <si>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</si>
  <si>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</si>
  <si>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</si>
  <si>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</si>
  <si>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</si>
  <si>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</si>
  <si>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</si>
  <si>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</si>
  <si>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</si>
  <si>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</si>
  <si>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</si>
  <si>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</si>
  <si>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</si>
  <si>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</si>
  <si>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</si>
  <si>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</si>
  <si>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</si>
  <si>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</si>
  <si>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</si>
  <si>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</si>
  <si>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</si>
  <si>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</si>
  <si>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</si>
  <si>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</si>
  <si>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</si>
  <si>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</si>
  <si>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</si>
  <si>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</si>
  <si>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</si>
  <si>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</si>
  <si>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</si>
  <si>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</si>
  <si>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</si>
  <si>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</si>
  <si>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</si>
  <si>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</si>
  <si>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</si>
  <si>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</si>
  <si>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</si>
  <si>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</si>
  <si>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</si>
  <si>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</si>
  <si>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</si>
  <si>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</si>
  <si>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</si>
  <si>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</si>
  <si>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</si>
  <si>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</si>
  <si>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</si>
  <si>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</si>
  <si>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</si>
  <si>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</si>
  <si>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</si>
  <si>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</si>
  <si>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</si>
  <si>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</si>
  <si>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</si>
  <si>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</si>
  <si>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</si>
  <si>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</si>
  <si>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</si>
  <si>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</si>
  <si>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</si>
  <si>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</si>
  <si>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</si>
  <si>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</si>
  <si>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</si>
  <si>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</si>
  <si>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</si>
  <si>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</si>
  <si>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</si>
  <si>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</si>
  <si>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</si>
  <si>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</si>
  <si>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</si>
  <si>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</si>
  <si>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</si>
  <si>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</si>
  <si>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</si>
  <si>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</si>
  <si>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</si>
  <si>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</si>
  <si>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</si>
  <si>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</si>
  <si>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</si>
  <si>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</si>
  <si>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</si>
  <si>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</si>
  <si>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</si>
  <si>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</si>
  <si>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</si>
  <si>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</si>
  <si>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</si>
  <si>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</si>
  <si>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</si>
  <si>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</si>
  <si>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</si>
  <si>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</si>
  <si>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</si>
  <si>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</si>
  <si>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</si>
  <si>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</si>
  <si>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</si>
  <si>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</si>
  <si>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</si>
  <si>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</si>
  <si>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</si>
  <si>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</si>
  <si>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</si>
  <si>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</si>
  <si>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</si>
  <si>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</si>
  <si>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</si>
  <si>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</si>
  <si>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</si>
  <si>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</si>
  <si>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</si>
  <si>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</si>
  <si>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</si>
  <si>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</si>
  <si>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</si>
  <si>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</si>
  <si>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</si>
  <si>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</si>
  <si>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</si>
  <si>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</si>
  <si>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</si>
  <si>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</si>
  <si>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</si>
  <si>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</si>
  <si>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</si>
  <si>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</si>
  <si>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</si>
  <si>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</si>
  <si>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</si>
  <si>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</si>
  <si>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</si>
  <si>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</si>
  <si>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</si>
  <si>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</si>
  <si>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</si>
  <si>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</si>
  <si>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</si>
  <si>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</si>
  <si>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</si>
  <si>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</si>
  <si>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</si>
  <si>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</si>
  <si>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</si>
  <si>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</si>
  <si>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</si>
  <si>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</si>
  <si>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</si>
  <si>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</si>
  <si>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</si>
  <si>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</si>
  <si>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</si>
  <si>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</si>
  <si>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</si>
  <si>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</si>
  <si>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</si>
  <si>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</si>
  <si>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</si>
  <si>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</si>
  <si>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</si>
  <si>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</si>
  <si>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</si>
  <si>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</si>
  <si>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</si>
  <si>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</si>
  <si>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</si>
  <si>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</si>
  <si>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</si>
  <si>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</si>
  <si>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</si>
  <si>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</si>
  <si>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</si>
  <si>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</si>
  <si>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</si>
  <si>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</si>
  <si>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</si>
  <si>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</si>
  <si>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</si>
  <si>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</si>
  <si>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</si>
  <si>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</si>
  <si>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</si>
  <si>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</si>
  <si>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</si>
  <si>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</si>
  <si>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</si>
  <si>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</si>
  <si>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</si>
  <si>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</si>
  <si>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</si>
  <si>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</si>
  <si>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</si>
  <si>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</si>
  <si>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</si>
  <si>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</si>
  <si>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</si>
  <si>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</si>
  <si>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</si>
  <si>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</si>
  <si>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</si>
  <si>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</si>
  <si>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</si>
  <si>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</si>
  <si>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</si>
  <si>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</si>
  <si>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</si>
  <si>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</si>
  <si>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</si>
  <si>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</si>
  <si>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</si>
  <si>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</si>
  <si>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</si>
  <si>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</si>
  <si>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</si>
  <si>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</si>
  <si>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</si>
  <si>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</si>
  <si>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</si>
  <si>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</si>
  <si>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</si>
  <si>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</si>
  <si>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</si>
  <si>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</si>
  <si>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</si>
  <si>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</si>
  <si>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</si>
  <si>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</si>
  <si>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</si>
  <si>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</si>
  <si>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</si>
  <si>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</si>
  <si>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</si>
  <si>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</si>
  <si>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</si>
  <si>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</si>
  <si>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</si>
  <si>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</si>
  <si>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</si>
  <si>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</si>
  <si>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</si>
  <si>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</si>
  <si>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</si>
  <si>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</si>
  <si>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</si>
  <si>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</si>
  <si>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</si>
  <si>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</si>
  <si>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</si>
  <si>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</si>
  <si>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</si>
  <si>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</si>
  <si>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</si>
  <si>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</si>
  <si>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</si>
  <si>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</si>
  <si>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</si>
  <si>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</si>
  <si>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</si>
  <si>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</si>
  <si>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</si>
  <si>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</si>
  <si>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</si>
  <si>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</si>
  <si>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</si>
  <si>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</si>
  <si>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</si>
  <si>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</si>
  <si>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</si>
  <si>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</si>
  <si>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</si>
  <si>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</si>
  <si>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</si>
  <si>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</si>
  <si>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</si>
  <si>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</si>
  <si>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</si>
  <si>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</si>
  <si>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</si>
  <si>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</si>
  <si>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</si>
  <si>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</si>
  <si>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</si>
  <si>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</si>
  <si>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</si>
  <si>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</si>
  <si>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</si>
  <si>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</si>
  <si>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</si>
  <si>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</si>
  <si>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</si>
  <si>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</si>
  <si>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</si>
  <si>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</si>
  <si>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</si>
  <si>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</si>
  <si>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</si>
  <si>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</si>
  <si>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</si>
  <si>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</si>
  <si>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</si>
  <si>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</si>
  <si>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</si>
  <si>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</si>
  <si>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</si>
  <si>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</si>
  <si>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</si>
  <si>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</si>
  <si>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</si>
  <si>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</si>
  <si>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</si>
  <si>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</si>
  <si>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</si>
  <si>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</si>
  <si>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</si>
  <si>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</si>
  <si>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</si>
  <si>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</si>
  <si>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</si>
  <si>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</si>
  <si>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</si>
  <si>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</si>
  <si>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</si>
  <si>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</si>
  <si>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</si>
  <si>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</si>
  <si>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</si>
  <si>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</si>
  <si>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</si>
  <si>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</si>
  <si>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</si>
  <si>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</si>
  <si>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</si>
  <si>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</si>
  <si>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</si>
  <si>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</si>
  <si>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</si>
  <si>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</si>
  <si>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</si>
  <si>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</si>
  <si>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</si>
  <si>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</si>
  <si>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</si>
  <si>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</si>
  <si>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</si>
  <si>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</si>
  <si>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</si>
  <si>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</si>
  <si>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</si>
  <si>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</si>
  <si>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</si>
  <si>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</si>
  <si>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</si>
  <si>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</si>
  <si>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</si>
  <si>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</si>
  <si>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</si>
  <si>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</si>
  <si>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</si>
  <si>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</si>
  <si>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</si>
  <si>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</si>
  <si>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</si>
  <si>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</si>
  <si>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</si>
  <si>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</si>
  <si>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</si>
  <si>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</si>
  <si>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</si>
  <si>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</si>
  <si>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</si>
  <si>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</si>
  <si>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</si>
  <si>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</si>
  <si>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</si>
  <si>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</si>
  <si>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</si>
  <si>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</si>
  <si>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</si>
  <si>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</si>
  <si>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</si>
  <si>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</si>
  <si>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</si>
  <si>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</si>
  <si>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</si>
  <si>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</si>
  <si>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</si>
  <si>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</si>
  <si>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</si>
  <si>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</si>
  <si>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</si>
  <si>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</si>
  <si>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</si>
  <si>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</si>
  <si>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</si>
  <si>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</si>
  <si>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</si>
  <si>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</si>
  <si>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</si>
  <si>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</si>
  <si>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</si>
  <si>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</si>
  <si>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</si>
  <si>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</si>
  <si>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</si>
  <si>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</si>
  <si>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</si>
  <si>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</si>
  <si>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</si>
  <si>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</si>
  <si>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</si>
  <si>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</si>
  <si>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</si>
  <si>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</si>
  <si>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</si>
  <si>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</si>
  <si>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</si>
  <si>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</si>
  <si>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</si>
  <si>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</si>
  <si>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</si>
  <si>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</si>
  <si>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</si>
  <si>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</si>
  <si>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</si>
  <si>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</si>
  <si>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</si>
  <si>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</si>
  <si>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</si>
  <si>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</si>
  <si>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</si>
  <si>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</si>
  <si>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</si>
  <si>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</si>
  <si>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</si>
  <si>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</si>
  <si>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</si>
  <si>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</si>
  <si>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</si>
  <si>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</si>
  <si>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</si>
  <si>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</si>
  <si>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</si>
  <si>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</si>
  <si>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</si>
  <si>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</si>
  <si>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</si>
  <si>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</si>
  <si>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</si>
  <si>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</si>
  <si>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</si>
  <si>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</si>
  <si>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</si>
  <si>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</si>
  <si>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</si>
  <si>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</si>
  <si>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</si>
  <si>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</si>
  <si>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</si>
  <si>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</si>
  <si>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</si>
  <si>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</si>
  <si>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</si>
  <si>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</si>
  <si>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</si>
  <si>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</si>
  <si>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</si>
  <si>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</si>
  <si>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</si>
  <si>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</si>
  <si>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</si>
  <si>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</si>
  <si>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</si>
  <si>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</si>
  <si>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</si>
  <si>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</si>
  <si>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</si>
  <si>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</si>
  <si>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</si>
  <si>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</si>
  <si>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</si>
  <si>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</si>
  <si>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</si>
  <si>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</si>
  <si>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</si>
  <si>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</si>
  <si>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</si>
  <si>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</si>
  <si>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</si>
  <si>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</si>
  <si>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</si>
  <si>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</si>
  <si>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</si>
  <si>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</si>
  <si>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</si>
  <si>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</si>
  <si>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</si>
  <si>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</si>
  <si>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</si>
  <si>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</si>
  <si>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</si>
  <si>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</si>
  <si>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</si>
  <si>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</si>
  <si>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</si>
  <si>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</si>
  <si>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</si>
  <si>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</si>
  <si>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</si>
  <si>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</si>
  <si>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</si>
  <si>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</si>
  <si>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</si>
  <si>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</si>
  <si>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</si>
  <si>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</si>
  <si>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</si>
  <si>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</si>
  <si>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</si>
  <si>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</si>
  <si>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</si>
  <si>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</si>
  <si>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</si>
  <si>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</si>
  <si>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</si>
  <si>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</si>
  <si>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</si>
  <si>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</si>
  <si>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</si>
  <si>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</si>
  <si>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</si>
  <si>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</si>
  <si>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</si>
  <si>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</si>
  <si>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</si>
  <si>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</si>
  <si>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</si>
  <si>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</si>
  <si>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</si>
  <si>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</si>
  <si>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</si>
  <si>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</si>
  <si>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</si>
  <si>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</si>
  <si>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</si>
  <si>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</si>
  <si>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</si>
  <si>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</si>
  <si>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</si>
  <si>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</si>
  <si>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</si>
  <si>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</si>
  <si>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</si>
  <si>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</si>
  <si>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</si>
  <si>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</si>
  <si>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</si>
  <si>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</si>
  <si>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</si>
  <si>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</si>
  <si>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</si>
  <si>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</si>
  <si>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</si>
  <si>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</si>
  <si>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</si>
  <si>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</si>
  <si>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</si>
  <si>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</si>
  <si>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</si>
  <si>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</si>
  <si>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</si>
  <si>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</si>
  <si>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</si>
  <si>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</si>
  <si>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</si>
  <si>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</si>
  <si>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</si>
  <si>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</si>
  <si>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</si>
  <si>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</si>
  <si>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</si>
  <si>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</si>
  <si>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</si>
  <si>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</si>
  <si>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</si>
  <si>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</si>
  <si>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</si>
  <si>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</si>
  <si>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</si>
  <si>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</si>
  <si>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</si>
  <si>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</si>
  <si>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</si>
  <si>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</si>
  <si>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</si>
  <si>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</si>
  <si>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</si>
  <si>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</si>
  <si>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</si>
  <si>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</si>
  <si>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</si>
  <si>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</si>
  <si>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</si>
  <si>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</si>
  <si>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</si>
  <si>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</si>
  <si>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</si>
  <si>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</si>
  <si>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</si>
  <si>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</si>
  <si>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</si>
  <si>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</si>
  <si>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</si>
  <si>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</si>
  <si>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</si>
  <si>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</si>
  <si>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</si>
  <si>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</si>
  <si>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</si>
  <si>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</si>
  <si>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</si>
  <si>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</si>
  <si>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</si>
  <si>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</si>
  <si>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</si>
  <si>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</si>
  <si>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</si>
  <si>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</si>
  <si>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</si>
  <si>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</si>
  <si>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</si>
  <si>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</si>
  <si>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</si>
  <si>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</si>
  <si>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</si>
  <si>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</si>
  <si>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</si>
  <si>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</si>
  <si>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</si>
  <si>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</si>
  <si>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</si>
  <si>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</si>
  <si>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</si>
  <si>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</si>
  <si>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</si>
  <si>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</si>
  <si>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</si>
  <si>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</si>
  <si>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</si>
  <si>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</si>
  <si>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</si>
  <si>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</si>
  <si>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</si>
  <si>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</si>
  <si>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</si>
  <si>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</si>
  <si>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</si>
  <si>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</si>
  <si>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</si>
  <si>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</si>
  <si>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</si>
  <si>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</si>
  <si>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</si>
  <si>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</si>
  <si>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</si>
  <si>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</si>
  <si>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</si>
  <si>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</si>
  <si>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</si>
  <si>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</si>
  <si>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</si>
  <si>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</si>
  <si>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</si>
  <si>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</si>
  <si>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</si>
  <si>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</si>
  <si>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</si>
  <si>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</si>
  <si>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</si>
  <si>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</si>
  <si>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</si>
  <si>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</si>
  <si>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</si>
  <si>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</si>
  <si>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</si>
  <si>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</si>
  <si>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</si>
  <si>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</si>
  <si>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</si>
  <si>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</si>
  <si>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</si>
  <si>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</si>
  <si>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</si>
  <si>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</si>
  <si>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</si>
  <si>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</si>
  <si>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</si>
  <si>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</si>
  <si>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</si>
  <si>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</si>
  <si>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</si>
  <si>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</si>
  <si>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</si>
  <si>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</si>
  <si>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</si>
  <si>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</si>
  <si>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</si>
  <si>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</si>
  <si>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</si>
  <si>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</si>
  <si>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</si>
  <si>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</si>
  <si>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</si>
  <si>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</si>
  <si>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</si>
  <si>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</si>
  <si>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</si>
  <si>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</si>
  <si>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</si>
  <si>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</si>
  <si>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</si>
  <si>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</si>
  <si>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</si>
  <si>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</si>
  <si>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</si>
  <si>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</si>
  <si>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</si>
  <si>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</si>
  <si>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</si>
  <si>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</si>
  <si>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</si>
  <si>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</si>
  <si>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</si>
  <si>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</si>
  <si>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</si>
  <si>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</si>
  <si>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</si>
  <si>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</si>
  <si>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</si>
  <si>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</si>
  <si>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</si>
  <si>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</si>
  <si>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</si>
  <si>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</si>
  <si>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</si>
  <si>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</si>
  <si>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</si>
  <si>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</si>
  <si>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</si>
  <si>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</si>
  <si>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</si>
  <si>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</si>
  <si>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</si>
  <si>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</si>
  <si>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</si>
  <si>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</si>
  <si>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</si>
  <si>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</si>
  <si>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</si>
  <si>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</si>
  <si>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</si>
  <si>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</si>
  <si>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</si>
  <si>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</si>
  <si>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</si>
  <si>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</si>
  <si>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</si>
  <si>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</si>
  <si>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</si>
  <si>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</si>
  <si>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</si>
  <si>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</si>
  <si>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</si>
  <si>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</si>
  <si>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</si>
  <si>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</si>
  <si>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</si>
  <si>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</si>
  <si>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</si>
  <si>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</si>
  <si>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</si>
  <si>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</si>
  <si>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</si>
  <si>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</si>
  <si>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</si>
  <si>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</si>
  <si>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</si>
  <si>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</si>
  <si>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</si>
  <si>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</si>
  <si>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</si>
  <si>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</si>
  <si>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</si>
  <si>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</si>
  <si>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</si>
  <si>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</si>
  <si>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</si>
  <si>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</si>
  <si>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</si>
  <si>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</si>
  <si>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</si>
  <si>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</si>
  <si>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</si>
  <si>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</si>
  <si>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</si>
  <si>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</si>
  <si>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</si>
  <si>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</si>
  <si>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</si>
  <si>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</si>
  <si>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</si>
  <si>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</si>
  <si>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</si>
  <si>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</si>
  <si>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</si>
  <si>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</si>
  <si>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</si>
  <si>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</si>
  <si>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</si>
  <si>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</si>
  <si>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</si>
  <si>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</si>
  <si>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</si>
  <si>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</si>
  <si>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</si>
  <si>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</si>
  <si>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</si>
  <si>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</si>
  <si>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</si>
  <si>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</si>
  <si>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</si>
  <si>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</si>
  <si>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</si>
  <si>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</si>
  <si>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</si>
  <si>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</si>
  <si>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</si>
  <si>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</si>
  <si>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</si>
  <si>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</si>
  <si>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</si>
  <si>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</si>
  <si>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</si>
  <si>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</si>
  <si>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</si>
  <si>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</si>
  <si>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</si>
  <si>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</si>
  <si>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</si>
  <si>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</si>
  <si>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</si>
  <si>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</si>
  <si>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</si>
  <si>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</si>
  <si>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</si>
  <si>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</si>
  <si>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</si>
  <si>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</si>
  <si>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</si>
  <si>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</si>
  <si>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</si>
  <si>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</si>
  <si>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</si>
  <si>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</si>
  <si>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</si>
  <si>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</si>
  <si>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</si>
  <si>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</si>
  <si>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</si>
  <si>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</si>
  <si>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</si>
  <si>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</si>
  <si>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</si>
  <si>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</si>
  <si>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</si>
  <si>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</si>
  <si>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</si>
  <si>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</si>
  <si>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</si>
  <si>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</si>
  <si>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</si>
  <si>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</si>
  <si>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</si>
  <si>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</si>
  <si>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</si>
  <si>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</si>
  <si>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</si>
  <si>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</si>
  <si>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</si>
  <si>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</si>
  <si>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</si>
  <si>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</si>
  <si>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</si>
  <si>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</si>
  <si>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</si>
  <si>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</si>
  <si>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</si>
  <si>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</si>
  <si>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</si>
  <si>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</si>
  <si>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</si>
  <si>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</si>
  <si>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</si>
  <si>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</si>
  <si>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</si>
  <si>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</si>
  <si>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</si>
  <si>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</si>
  <si>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</si>
  <si>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</si>
  <si>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</si>
  <si>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</si>
  <si>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</si>
  <si>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</si>
  <si>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</si>
  <si>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</si>
  <si>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</si>
  <si>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</si>
  <si>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</si>
  <si>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</si>
  <si>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</si>
  <si>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</si>
  <si>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</si>
  <si>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</si>
  <si>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</si>
  <si>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</si>
  <si>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</si>
  <si>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</si>
  <si>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</si>
  <si>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</si>
  <si>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</si>
  <si>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</si>
  <si>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</si>
  <si>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</si>
  <si>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</si>
  <si>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</si>
  <si>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</si>
  <si>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</si>
  <si>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</si>
  <si>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</si>
  <si>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</si>
  <si>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</si>
  <si>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</si>
  <si>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</si>
  <si>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</si>
  <si>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</si>
  <si>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</si>
  <si>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</si>
  <si>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</si>
  <si>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</si>
  <si>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</si>
  <si>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</si>
  <si>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</si>
  <si>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</si>
  <si>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</si>
  <si>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</si>
  <si>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</si>
  <si>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</si>
  <si>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</si>
  <si>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</si>
  <si>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</si>
  <si>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</si>
  <si>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</si>
  <si>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</si>
  <si>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</si>
  <si>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</si>
  <si>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</si>
  <si>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</si>
  <si>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</si>
  <si>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</si>
  <si>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</si>
  <si>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</si>
  <si>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</si>
  <si>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</si>
  <si>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</si>
  <si>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</si>
  <si>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</si>
  <si>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</si>
  <si>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</si>
  <si>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</si>
  <si>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</si>
  <si>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</si>
  <si>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</si>
  <si>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</si>
  <si>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</si>
  <si>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</si>
  <si>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</si>
  <si>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</si>
  <si>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</si>
  <si>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</si>
  <si>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</si>
  <si>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</si>
  <si>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</si>
  <si>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</si>
  <si>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</si>
  <si>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</si>
  <si>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</si>
  <si>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</si>
  <si>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</si>
  <si>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</si>
  <si>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</si>
  <si>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</si>
  <si>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</si>
  <si>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</si>
  <si>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</si>
  <si>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</si>
  <si>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</si>
  <si>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</si>
  <si>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</si>
  <si>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</si>
  <si>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</si>
  <si>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</si>
  <si>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</si>
  <si>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</si>
  <si>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</si>
  <si>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</si>
  <si>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</si>
  <si>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</si>
  <si>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</si>
  <si>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</si>
  <si>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</si>
  <si>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</si>
  <si>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</si>
  <si>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</si>
  <si>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</si>
  <si>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</si>
  <si>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</si>
  <si>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</si>
  <si>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</si>
  <si>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</si>
  <si>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</si>
  <si>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</si>
  <si>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</si>
  <si>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</si>
  <si>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</si>
  <si>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</si>
  <si>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</si>
  <si>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</si>
  <si>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</si>
  <si>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</si>
  <si>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</si>
  <si>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</si>
  <si>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</si>
  <si>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</si>
  <si>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</si>
  <si>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</si>
  <si>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</si>
  <si>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</si>
  <si>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</si>
  <si>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</si>
  <si>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</si>
  <si>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</si>
  <si>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</si>
  <si>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</si>
  <si>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</si>
  <si>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</si>
  <si>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</si>
  <si>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</si>
  <si>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</si>
  <si>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</si>
  <si>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</si>
  <si>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</si>
  <si>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</si>
  <si>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</si>
  <si>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</si>
  <si>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</si>
  <si>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</si>
  <si>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</si>
  <si>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</si>
  <si>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</si>
  <si>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</si>
  <si>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</si>
  <si>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</si>
  <si>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</si>
  <si>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</si>
  <si>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</si>
  <si>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</si>
  <si>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</si>
  <si>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</si>
  <si>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</si>
  <si>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</si>
  <si>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</si>
  <si>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</si>
  <si>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</si>
  <si>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</si>
  <si>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</si>
  <si>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</si>
  <si>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</si>
  <si>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</si>
  <si>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</si>
  <si>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</si>
  <si>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</si>
  <si>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</si>
  <si>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</si>
  <si>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</si>
  <si>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</si>
  <si>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</si>
  <si>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</si>
  <si>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</si>
  <si>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</si>
  <si>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</si>
  <si>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</si>
  <si>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</si>
  <si>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</si>
  <si>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</si>
  <si>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</si>
  <si>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</si>
  <si>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</si>
  <si>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</si>
  <si>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</si>
  <si>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</si>
  <si>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</si>
  <si>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</si>
  <si>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</si>
  <si>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</si>
  <si>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</si>
  <si>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</si>
  <si>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</si>
  <si>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</si>
  <si>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</si>
  <si>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</si>
  <si>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</si>
  <si>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</si>
  <si>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</si>
  <si>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</si>
  <si>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</si>
  <si>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</si>
  <si>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</si>
  <si>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</si>
  <si>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</si>
  <si>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</si>
  <si>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</si>
  <si>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</si>
  <si>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</si>
  <si>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</si>
  <si>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</si>
  <si>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</si>
  <si>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</si>
  <si>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</si>
  <si>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</si>
  <si>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</si>
  <si>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</si>
  <si>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</si>
  <si>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</si>
  <si>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</si>
  <si>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</si>
  <si>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</si>
  <si>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</si>
  <si>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</si>
  <si>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</si>
  <si>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</si>
  <si>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</si>
  <si>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</si>
  <si>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</si>
  <si>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</si>
  <si>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</si>
  <si>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</si>
  <si>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</si>
  <si>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</si>
  <si>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</si>
  <si>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</si>
  <si>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</si>
  <si>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</si>
  <si>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</si>
  <si>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</si>
  <si>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</si>
  <si>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</si>
  <si>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</si>
  <si>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</si>
  <si>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</si>
  <si>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</si>
  <si>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</si>
  <si>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</si>
  <si>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</si>
  <si>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</si>
  <si>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</si>
  <si>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</si>
  <si>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</si>
  <si>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</si>
  <si>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</si>
  <si>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</si>
  <si>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</si>
  <si>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</si>
  <si>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</si>
  <si>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</si>
  <si>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</si>
  <si>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</si>
  <si>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</si>
  <si>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</si>
  <si>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</si>
  <si>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</si>
  <si>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</si>
  <si>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</si>
  <si>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</si>
  <si>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</si>
  <si>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</si>
  <si>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</si>
  <si>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</si>
  <si>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</si>
  <si>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</si>
  <si>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</si>
  <si>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</si>
  <si>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</si>
  <si>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</si>
  <si>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</si>
  <si>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</si>
  <si>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</si>
  <si>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</si>
  <si>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</si>
  <si>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</si>
  <si>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</si>
  <si>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</si>
  <si>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</si>
  <si>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</si>
  <si>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</si>
  <si>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</si>
  <si>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</si>
  <si>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</si>
  <si>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</si>
  <si>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</si>
  <si>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</si>
  <si>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</si>
  <si>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</si>
  <si>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</si>
  <si>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</si>
  <si>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</si>
  <si>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</si>
  <si>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</si>
  <si>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</si>
  <si>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</si>
  <si>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</si>
  <si>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</si>
  <si>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</si>
  <si>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</si>
  <si>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</si>
  <si>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</si>
  <si>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</si>
  <si>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</si>
  <si>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</si>
  <si>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</si>
  <si>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</si>
  <si>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</si>
  <si>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</si>
  <si>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</si>
  <si>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</si>
  <si>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</si>
  <si>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</si>
  <si>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</si>
  <si>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</si>
  <si>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</si>
  <si>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</si>
  <si>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</si>
  <si>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</si>
  <si>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</si>
  <si>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</si>
  <si>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</si>
  <si>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</si>
  <si>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</si>
  <si>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</si>
  <si>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</si>
  <si>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</si>
  <si>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</si>
  <si>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</si>
  <si>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</si>
  <si>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</si>
  <si>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</si>
  <si>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</si>
  <si>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</si>
  <si>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</si>
  <si>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</si>
  <si>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</si>
  <si>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</si>
  <si>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</si>
  <si>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</si>
  <si>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</si>
  <si>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</si>
  <si>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</si>
  <si>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</si>
  <si>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</si>
  <si>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</si>
  <si>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</si>
  <si>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</si>
  <si>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</si>
  <si>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</si>
  <si>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</si>
  <si>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</si>
  <si>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</si>
  <si>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</si>
  <si>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</si>
  <si>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</si>
  <si>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</si>
  <si>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</si>
  <si>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</si>
  <si>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</si>
  <si>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</si>
  <si>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</si>
  <si>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</si>
  <si>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</si>
  <si>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</si>
  <si>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</si>
  <si>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</si>
  <si>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</si>
  <si>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</si>
  <si>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</si>
  <si>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</si>
  <si>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</si>
  <si>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</si>
  <si>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</si>
  <si>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</si>
  <si>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</si>
  <si>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</si>
  <si>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</si>
  <si>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</si>
  <si>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</si>
  <si>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</si>
  <si>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</si>
  <si>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</si>
  <si>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</si>
  <si>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</si>
  <si>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</si>
  <si>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</si>
  <si>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</si>
  <si>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</si>
  <si>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</si>
  <si>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</si>
  <si>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</si>
  <si>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</si>
  <si>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</si>
  <si>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</si>
  <si>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</si>
  <si>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</si>
  <si>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</si>
  <si>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</si>
  <si>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</si>
  <si>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</si>
  <si>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</si>
  <si>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</si>
  <si>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</si>
  <si>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</si>
  <si>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</si>
  <si>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</si>
  <si>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</si>
  <si>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</si>
  <si>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</si>
  <si>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</si>
  <si>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</si>
  <si>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</si>
  <si>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</si>
  <si>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</si>
  <si>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</si>
  <si>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</si>
  <si>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</si>
  <si>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</si>
  <si>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</si>
  <si>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</si>
  <si>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</si>
  <si>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</si>
  <si>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</si>
  <si>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</si>
  <si>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</si>
  <si>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</si>
  <si>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</si>
  <si>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</si>
  <si>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</si>
  <si>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</si>
  <si>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</si>
  <si>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</si>
  <si>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</si>
  <si>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</si>
  <si>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</si>
  <si>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</si>
  <si>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</si>
  <si>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</si>
  <si>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</si>
  <si>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</si>
  <si>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</si>
  <si>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</si>
  <si>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</si>
  <si>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</si>
  <si>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</si>
  <si>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</si>
  <si>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</si>
  <si>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</si>
  <si>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</si>
  <si>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</si>
  <si>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</si>
  <si>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</si>
  <si>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</si>
  <si>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</si>
  <si>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</si>
  <si>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</si>
  <si>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</si>
  <si>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</si>
  <si>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</si>
  <si>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</si>
  <si>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</si>
  <si>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</si>
  <si>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</si>
  <si>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</si>
  <si>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</si>
  <si>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</si>
  <si>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</si>
  <si>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</si>
  <si>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</si>
  <si>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</si>
  <si>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</si>
  <si>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</si>
  <si>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</si>
  <si>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</si>
  <si>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</si>
  <si>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</si>
  <si>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</si>
  <si>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</si>
  <si>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</si>
  <si>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</si>
  <si>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</si>
  <si>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</si>
  <si>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</si>
  <si>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</si>
  <si>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</si>
  <si>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</si>
  <si>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</si>
  <si>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</si>
  <si>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</si>
  <si>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</si>
  <si>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</si>
  <si>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</si>
  <si>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</si>
  <si>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</si>
  <si>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</si>
  <si>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</si>
  <si>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</si>
  <si>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</si>
  <si>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</si>
  <si>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</si>
  <si>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</si>
  <si>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</si>
  <si>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</si>
  <si>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</si>
  <si>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</si>
  <si>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</si>
  <si>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</si>
  <si>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</si>
  <si>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</si>
  <si>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</si>
  <si>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</si>
  <si>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</si>
  <si>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</si>
  <si>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</si>
  <si>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</si>
  <si>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</si>
  <si>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</si>
  <si>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</si>
  <si>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</si>
  <si>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</si>
  <si>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</si>
  <si>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</si>
  <si>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</si>
  <si>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</si>
  <si>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</si>
  <si>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</si>
  <si>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</si>
  <si>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</si>
  <si>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</si>
  <si>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</si>
  <si>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</si>
  <si>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</si>
  <si>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</si>
  <si>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</si>
  <si>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</si>
  <si>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</si>
  <si>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</si>
  <si>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</si>
  <si>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</si>
  <si>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</si>
  <si>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</si>
  <si>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</si>
  <si>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</si>
  <si>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</si>
  <si>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</si>
  <si>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</si>
  <si>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</si>
  <si>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</si>
  <si>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</si>
  <si>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</si>
  <si>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</si>
  <si>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</si>
  <si>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</si>
  <si>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</si>
  <si>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</si>
  <si>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</si>
  <si>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</si>
  <si>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</si>
  <si>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</si>
  <si>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</si>
  <si>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</si>
  <si>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</si>
  <si>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</si>
  <si>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</si>
  <si>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</si>
  <si>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</si>
  <si>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</si>
  <si>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</si>
  <si>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</si>
  <si>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</si>
  <si>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</si>
  <si>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</si>
  <si>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</si>
  <si>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</si>
  <si>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</si>
  <si>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</si>
  <si>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</si>
  <si>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</si>
  <si>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</si>
  <si>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</si>
  <si>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</si>
  <si>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</si>
  <si>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</si>
  <si>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</si>
  <si>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</si>
  <si>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</si>
  <si>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</si>
  <si>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</si>
  <si>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</si>
  <si>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</si>
  <si>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</si>
  <si>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</si>
  <si>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</si>
  <si>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</si>
  <si>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</si>
  <si>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</si>
  <si>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</si>
  <si>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</si>
  <si>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</si>
  <si>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</si>
  <si>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</si>
  <si>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</si>
  <si>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</si>
  <si>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</si>
  <si>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</si>
  <si>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</si>
  <si>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</si>
  <si>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</si>
  <si>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</si>
  <si>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</si>
  <si>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</si>
  <si>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</si>
  <si>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</si>
  <si>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</si>
  <si>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</si>
  <si>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</si>
  <si>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</si>
  <si>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</si>
  <si>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</si>
  <si>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</si>
  <si>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</si>
  <si>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</si>
  <si>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</si>
  <si>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</si>
  <si>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</si>
  <si>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</si>
  <si>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</si>
  <si>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</si>
  <si>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</si>
  <si>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</si>
  <si>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</si>
  <si>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</si>
  <si>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</si>
  <si>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</si>
  <si>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</si>
  <si>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</si>
  <si>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</si>
  <si>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</si>
  <si>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</si>
  <si>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</si>
  <si>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</si>
  <si>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</si>
  <si>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</si>
  <si>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</si>
  <si>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</si>
  <si>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</si>
  <si>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</si>
  <si>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</si>
  <si>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</si>
  <si>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</si>
  <si>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</si>
  <si>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</si>
  <si>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</si>
  <si>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</si>
  <si>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</si>
  <si>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</si>
  <si>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</si>
  <si>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</si>
  <si>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</si>
  <si>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</si>
  <si>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</si>
  <si>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</si>
  <si>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</si>
  <si>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</si>
  <si>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</si>
  <si>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</si>
  <si>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</si>
  <si>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</si>
  <si>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</si>
  <si>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</si>
  <si>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</si>
  <si>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</si>
  <si>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</si>
  <si>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</si>
  <si>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</si>
  <si>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</si>
  <si>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</si>
  <si>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</si>
  <si>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</si>
  <si>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</si>
  <si>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</si>
  <si>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</si>
  <si>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</si>
  <si>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</si>
  <si>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</si>
  <si>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</si>
  <si>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</si>
  <si>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</si>
  <si>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</si>
  <si>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</si>
  <si>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</si>
  <si>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</si>
  <si>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</si>
  <si>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</si>
  <si>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</si>
  <si>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</si>
  <si>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</si>
  <si>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</si>
  <si>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</si>
  <si>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</si>
  <si>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</si>
  <si>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</si>
  <si>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</si>
  <si>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</si>
  <si>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</si>
  <si>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</si>
  <si>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</si>
  <si>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</si>
  <si>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</si>
  <si>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</si>
  <si>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</si>
  <si>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</si>
  <si>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</si>
  <si>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</si>
  <si>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</si>
  <si>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</si>
  <si>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</si>
  <si>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</si>
  <si>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</si>
  <si>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</si>
  <si>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</si>
  <si>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</si>
  <si>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</si>
  <si>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</si>
  <si>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</si>
  <si>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</si>
  <si>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</si>
  <si>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</si>
  <si>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</si>
  <si>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</si>
  <si>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</si>
  <si>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</si>
  <si>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</si>
  <si>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</si>
  <si>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</si>
  <si>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</si>
  <si>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</si>
  <si>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</si>
  <si>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</si>
  <si>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</si>
  <si>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</si>
  <si>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</si>
  <si>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</si>
  <si>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</si>
  <si>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</si>
  <si>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</si>
  <si>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</si>
  <si>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</si>
  <si>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</si>
  <si>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</si>
  <si>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</si>
  <si>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</si>
  <si>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</si>
  <si>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</si>
  <si>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</si>
  <si>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</si>
  <si>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</si>
  <si>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</si>
  <si>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</si>
  <si>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</si>
  <si>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</si>
  <si>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</si>
  <si>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</si>
  <si>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</si>
  <si>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</si>
  <si>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</si>
  <si>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</si>
  <si>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</si>
  <si>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</si>
  <si>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</si>
  <si>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</si>
  <si>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</si>
  <si>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</si>
  <si>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</si>
  <si>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</si>
  <si>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</si>
  <si>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</si>
  <si>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</si>
  <si>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</si>
  <si>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</si>
  <si>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</si>
  <si>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</si>
  <si>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</si>
  <si>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</si>
  <si>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</si>
  <si>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</si>
  <si>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</si>
  <si>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</si>
  <si>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</si>
  <si>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</si>
  <si>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</si>
  <si>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</si>
  <si>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</si>
  <si>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</si>
  <si>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</si>
  <si>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</si>
  <si>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</si>
  <si>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</si>
  <si>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</si>
  <si>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</si>
  <si>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</si>
  <si>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</si>
  <si>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</si>
  <si>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</si>
  <si>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</si>
  <si>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</si>
  <si>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</si>
  <si>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</si>
  <si>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</si>
  <si>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</si>
  <si>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</si>
  <si>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</si>
  <si>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</si>
  <si>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</si>
  <si>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</si>
  <si>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</si>
  <si>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</si>
  <si>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</si>
  <si>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</si>
  <si>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</si>
  <si>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</si>
  <si>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</si>
  <si>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</si>
  <si>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</si>
  <si>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</si>
  <si>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</si>
  <si>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</si>
  <si>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</si>
  <si>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</si>
  <si>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</si>
  <si>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</si>
  <si>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</si>
  <si>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</si>
  <si>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</si>
  <si>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</si>
  <si>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</si>
  <si>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</si>
  <si>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</si>
  <si>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</si>
  <si>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</si>
  <si>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</si>
  <si>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</si>
  <si>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</si>
  <si>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</si>
  <si>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</si>
  <si>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</si>
  <si>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</si>
  <si>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</si>
  <si>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</si>
  <si>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</si>
  <si>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</si>
  <si>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</si>
  <si>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</si>
  <si>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</si>
  <si>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</si>
  <si>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</si>
  <si>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</si>
  <si>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</si>
  <si>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</si>
  <si>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</si>
  <si>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</si>
  <si>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</si>
  <si>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</si>
  <si>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</si>
  <si>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</si>
  <si>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</si>
  <si>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</si>
  <si>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</si>
  <si>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</si>
  <si>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</si>
  <si>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</si>
  <si>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</si>
  <si>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</si>
  <si>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</si>
  <si>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</si>
  <si>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</si>
  <si>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</si>
  <si>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</si>
  <si>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</si>
  <si>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</si>
  <si>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</si>
  <si>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</si>
  <si>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</si>
  <si>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</si>
  <si>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</si>
  <si>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</si>
  <si>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</si>
  <si>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</si>
  <si>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</si>
  <si>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</si>
  <si>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</si>
  <si>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</si>
  <si>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</si>
  <si>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</si>
  <si>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</si>
  <si>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</si>
  <si>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</si>
  <si>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</si>
  <si>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</si>
  <si>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</si>
  <si>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</si>
  <si>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</si>
  <si>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</si>
  <si>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</si>
  <si>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</si>
  <si>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</si>
  <si>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</si>
  <si>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</si>
  <si>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</si>
  <si>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</si>
  <si>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</si>
  <si>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</si>
  <si>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</si>
  <si>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</si>
  <si>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</si>
  <si>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</si>
  <si>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</si>
  <si>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</si>
  <si>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</si>
  <si>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</si>
  <si>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</si>
  <si>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</si>
  <si>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</si>
  <si>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</si>
  <si>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</si>
  <si>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</si>
  <si>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</si>
  <si>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</si>
  <si>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</si>
  <si>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</si>
  <si>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</si>
  <si>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</si>
  <si>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</si>
  <si>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</si>
  <si>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</si>
  <si>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</si>
  <si>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</si>
  <si>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</si>
  <si>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</si>
  <si>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</si>
  <si>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</si>
  <si>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</si>
  <si>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</si>
  <si>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</si>
  <si>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</si>
  <si>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</si>
  <si>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</si>
  <si>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</si>
  <si>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</si>
  <si>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</si>
  <si>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</si>
  <si>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</si>
  <si>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</si>
  <si>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</si>
  <si>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</si>
  <si>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</si>
  <si>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</si>
  <si>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</si>
  <si>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</si>
  <si>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</si>
  <si>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</si>
  <si>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</si>
  <si>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</si>
  <si>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</si>
  <si>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</si>
  <si>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</si>
  <si>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</si>
  <si>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</si>
  <si>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</si>
  <si>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</si>
  <si>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</si>
  <si>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</si>
  <si>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</si>
  <si>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</si>
  <si>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</si>
  <si>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</si>
  <si>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</si>
  <si>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</si>
  <si>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</si>
  <si>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</si>
  <si>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</si>
  <si>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</si>
  <si>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</si>
  <si>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</si>
  <si>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</si>
  <si>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</si>
  <si>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</si>
  <si>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</si>
  <si>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</si>
  <si>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</si>
  <si>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</si>
  <si>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</si>
  <si>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</si>
  <si>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</si>
  <si>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</si>
  <si>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</si>
  <si>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</si>
  <si>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</si>
  <si>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</si>
  <si>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</si>
  <si>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</si>
  <si>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</si>
  <si>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</si>
  <si>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</si>
  <si>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</si>
  <si>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</si>
  <si>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</si>
  <si>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</si>
  <si>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</si>
  <si>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</si>
  <si>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</si>
  <si>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</si>
  <si>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</si>
  <si>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</si>
  <si>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</si>
  <si>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</si>
  <si>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</si>
  <si>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</si>
  <si>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</si>
  <si>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</si>
  <si>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</si>
  <si>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</si>
  <si>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</si>
  <si>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</si>
  <si>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</si>
  <si>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</si>
  <si>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</si>
  <si>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</si>
  <si>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</si>
  <si>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</si>
  <si>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</si>
  <si>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</si>
  <si>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</si>
  <si>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</si>
  <si>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</si>
  <si>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</si>
  <si>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</si>
  <si>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</si>
  <si>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</si>
  <si>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</si>
  <si>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</si>
  <si>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</si>
  <si>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</si>
  <si>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</si>
  <si>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</si>
  <si>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</si>
  <si>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</si>
  <si>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</si>
  <si>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</si>
  <si>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</si>
  <si>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</si>
  <si>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</si>
  <si>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</si>
  <si>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</si>
  <si>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</si>
  <si>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</si>
  <si>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</si>
  <si>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</si>
  <si>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</si>
  <si>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</si>
  <si>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</si>
  <si>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</si>
  <si>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</si>
  <si>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</si>
  <si>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</si>
  <si>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</si>
  <si>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</si>
  <si>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</si>
  <si>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</si>
  <si>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</si>
  <si>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</si>
  <si>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</si>
  <si>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</si>
  <si>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</si>
  <si>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</si>
  <si>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</si>
  <si>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</si>
  <si>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</si>
  <si>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</si>
  <si>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</si>
  <si>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</si>
  <si>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</si>
  <si>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</si>
  <si>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</si>
  <si>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</si>
  <si>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</si>
  <si>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</si>
  <si>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</si>
  <si>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</si>
  <si>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</si>
  <si>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</si>
  <si>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</si>
  <si>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</si>
  <si>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</si>
  <si>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</si>
  <si>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</si>
  <si>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</si>
  <si>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</si>
  <si>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</si>
  <si>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</si>
  <si>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</si>
  <si>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</si>
  <si>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</si>
  <si>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</si>
  <si>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</si>
  <si>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</si>
  <si>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</si>
  <si>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</si>
  <si>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</si>
  <si>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</si>
  <si>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</si>
  <si>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</si>
  <si>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</si>
  <si>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</si>
  <si>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</si>
  <si>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</si>
  <si>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</si>
  <si>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</si>
  <si>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</si>
  <si>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</si>
  <si>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</si>
  <si>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</si>
  <si>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</si>
  <si>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</si>
  <si>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</si>
  <si>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</si>
  <si>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</si>
  <si>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</si>
  <si>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</si>
  <si>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</si>
  <si>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</si>
  <si>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</si>
  <si>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</si>
  <si>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</si>
  <si>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</si>
  <si>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</si>
  <si>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</si>
  <si>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</si>
  <si>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</si>
  <si>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</si>
  <si>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</si>
  <si>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</si>
  <si>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</si>
  <si>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</si>
  <si>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</si>
  <si>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</si>
  <si>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</si>
  <si>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</si>
  <si>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</si>
  <si>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</si>
  <si>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</si>
  <si>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</si>
  <si>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</si>
  <si>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</si>
  <si>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</si>
  <si>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</si>
  <si>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</si>
  <si>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</si>
  <si>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</si>
  <si>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</si>
  <si>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</si>
  <si>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</si>
  <si>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</si>
  <si>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</si>
  <si>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</si>
  <si>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</si>
  <si>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</si>
  <si>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</si>
  <si>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</si>
  <si>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</si>
  <si>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</si>
  <si>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</si>
  <si>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</si>
  <si>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</si>
  <si>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</si>
  <si>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</si>
  <si>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</si>
  <si>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</si>
  <si>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</si>
  <si>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</si>
  <si>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</si>
  <si>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</si>
  <si>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</si>
  <si>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</si>
  <si>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</si>
  <si>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</si>
  <si>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</si>
  <si>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</si>
  <si>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</si>
  <si>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</si>
  <si>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</si>
  <si>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</si>
  <si>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</si>
  <si>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</si>
  <si>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</si>
  <si>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</si>
  <si>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</si>
  <si>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</si>
  <si>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</si>
  <si>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</si>
  <si>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</si>
  <si>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</si>
  <si>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</si>
  <si>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</si>
  <si>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</si>
  <si>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</si>
  <si>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</si>
  <si>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</si>
  <si>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</si>
  <si>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</si>
  <si>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</si>
  <si>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</si>
  <si>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</si>
  <si>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</si>
  <si>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</si>
  <si>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</si>
  <si>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</si>
  <si>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</si>
  <si>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</si>
  <si>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</si>
  <si>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</si>
  <si>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</si>
  <si>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</si>
  <si>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</si>
  <si>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</si>
  <si>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</si>
  <si>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</si>
  <si>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</si>
  <si>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</si>
  <si>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</si>
  <si>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</si>
  <si>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</si>
  <si>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</si>
  <si>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</si>
  <si>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</si>
  <si>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</si>
  <si>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</si>
  <si>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</si>
  <si>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</si>
  <si>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</si>
  <si>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</si>
  <si>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</si>
  <si>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</si>
  <si>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</si>
  <si>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</si>
  <si>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</si>
  <si>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</si>
  <si>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</si>
  <si>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</si>
  <si>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</si>
  <si>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</si>
  <si>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</si>
  <si>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</si>
  <si>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</si>
  <si>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</si>
  <si>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</si>
  <si>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</si>
  <si>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</si>
  <si>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</si>
  <si>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</si>
  <si>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</si>
  <si>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</si>
  <si>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</si>
  <si>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</si>
  <si>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</si>
  <si>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</si>
  <si>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</si>
  <si>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</si>
  <si>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</si>
  <si>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</si>
  <si>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</si>
  <si>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</si>
  <si>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</si>
  <si>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</si>
  <si>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</si>
  <si>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</si>
  <si>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</si>
  <si>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</si>
  <si>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</si>
  <si>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</si>
  <si>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</si>
  <si>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</si>
  <si>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</si>
  <si>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</si>
  <si>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</si>
  <si>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</si>
  <si>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</si>
  <si>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</si>
  <si>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</si>
  <si>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</si>
  <si>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</si>
  <si>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</si>
  <si>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</si>
  <si>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</si>
  <si>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</si>
  <si>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</si>
  <si>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</si>
  <si>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</si>
  <si>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</si>
  <si>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</si>
  <si>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</si>
  <si>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</si>
  <si>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</si>
  <si>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</si>
  <si>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</si>
  <si>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</si>
  <si>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</si>
  <si>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</si>
  <si>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</si>
  <si>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</si>
  <si>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</si>
  <si>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</si>
  <si>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</si>
  <si>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</si>
  <si>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</si>
  <si>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</si>
  <si>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</si>
  <si>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</si>
  <si>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</si>
  <si>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</si>
  <si>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</si>
  <si>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</si>
  <si>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</si>
  <si>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</si>
  <si>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</si>
  <si>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</si>
  <si>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</si>
  <si>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</si>
  <si>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</si>
  <si>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</si>
  <si>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</si>
  <si>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</si>
  <si>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</si>
  <si>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</si>
  <si>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</si>
  <si>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</si>
  <si>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</si>
  <si>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</si>
  <si>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</si>
  <si>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</si>
  <si>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</si>
  <si>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</si>
  <si>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</si>
  <si>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</si>
  <si>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</si>
  <si>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</si>
  <si>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</si>
  <si>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</si>
  <si>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</si>
  <si>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</si>
  <si>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</si>
  <si>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</si>
  <si>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</si>
  <si>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</si>
  <si>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</si>
  <si>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</si>
  <si>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</si>
  <si>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</si>
  <si>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</si>
  <si>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</si>
  <si>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</si>
  <si>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</si>
  <si>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</si>
  <si>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</si>
  <si>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</si>
  <si>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</si>
  <si>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</si>
  <si>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</si>
  <si>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</si>
  <si>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</si>
  <si>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</si>
  <si>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</si>
  <si>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</si>
  <si>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</si>
  <si>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</si>
  <si>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</si>
  <si>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</si>
  <si>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</si>
  <si>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</si>
  <si>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</si>
  <si>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</si>
  <si>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</si>
  <si>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</si>
  <si>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</si>
  <si>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</si>
  <si>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</si>
  <si>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</si>
  <si>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</si>
  <si>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</si>
  <si>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</si>
  <si>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</si>
  <si>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</si>
  <si>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</si>
  <si>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</si>
  <si>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</si>
  <si>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</si>
  <si>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</si>
  <si>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</si>
  <si>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</si>
  <si>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</si>
  <si>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</si>
  <si>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</si>
  <si>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</si>
  <si>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</si>
  <si>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</si>
  <si>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</si>
  <si>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</si>
  <si>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</si>
  <si>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</si>
  <si>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</si>
  <si>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</si>
  <si>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</si>
  <si>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</si>
  <si>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</si>
  <si>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</si>
  <si>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</si>
  <si>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</si>
  <si>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</si>
  <si>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</si>
  <si>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</si>
  <si>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</si>
  <si>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</si>
  <si>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</si>
  <si>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</si>
  <si>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</si>
  <si>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</si>
  <si>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</si>
  <si>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</si>
  <si>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</si>
  <si>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</si>
  <si>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</si>
  <si>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</si>
  <si>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</si>
  <si>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</si>
  <si>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</si>
  <si>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</si>
  <si>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</si>
  <si>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</si>
  <si>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</si>
  <si>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</si>
  <si>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</si>
  <si>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</si>
  <si>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</si>
  <si>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</si>
  <si>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</si>
  <si>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</si>
  <si>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</si>
  <si>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</si>
  <si>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</si>
  <si>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</si>
  <si>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</si>
  <si>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</si>
  <si>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</si>
  <si>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</si>
  <si>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</si>
  <si>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</si>
  <si>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</si>
  <si>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</si>
  <si>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</si>
  <si>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</si>
  <si>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</si>
  <si>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</si>
  <si>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</si>
  <si>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</si>
  <si>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</si>
  <si>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</si>
  <si>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</si>
  <si>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</si>
  <si>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</si>
  <si>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</si>
  <si>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</si>
  <si>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</si>
  <si>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</si>
  <si>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</si>
  <si>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</si>
  <si>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</si>
  <si>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</si>
  <si>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</si>
  <si>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</si>
  <si>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</si>
  <si>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</si>
  <si>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</si>
  <si>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</si>
  <si>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</si>
  <si>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</si>
  <si>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</si>
  <si>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</si>
  <si>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</si>
  <si>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</si>
  <si>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</si>
  <si>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</si>
  <si>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</si>
  <si>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</si>
  <si>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</si>
  <si>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</si>
  <si>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</si>
  <si>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</si>
  <si>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</si>
  <si>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</si>
  <si>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</si>
  <si>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</si>
  <si>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</si>
  <si>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</si>
  <si>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</si>
  <si>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</si>
  <si>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</si>
  <si>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</si>
  <si>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</si>
  <si>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</si>
  <si>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</si>
  <si>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</si>
  <si>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</si>
  <si>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</si>
  <si>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</si>
  <si>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</si>
  <si>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</si>
  <si>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</si>
  <si>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</si>
  <si>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</si>
  <si>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</si>
  <si>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</si>
  <si>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</si>
  <si>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</si>
  <si>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</si>
  <si>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</si>
  <si>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</si>
  <si>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</si>
  <si>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</si>
  <si>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</si>
  <si>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</si>
  <si>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</si>
  <si>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</si>
  <si>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</si>
  <si>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</si>
  <si>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</si>
  <si>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</si>
  <si>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</si>
  <si>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</si>
  <si>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</si>
  <si>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</si>
  <si>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</si>
  <si>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</si>
  <si>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</si>
  <si>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</si>
  <si>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</si>
  <si>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</si>
  <si>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</si>
  <si>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</si>
  <si>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</si>
  <si>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</si>
  <si>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</si>
  <si>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</si>
  <si>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</si>
  <si>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</si>
  <si>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</si>
  <si>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</si>
  <si>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</si>
  <si>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</si>
  <si>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</si>
  <si>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</si>
  <si>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</si>
  <si>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</si>
  <si>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</si>
  <si>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</si>
  <si>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</si>
  <si>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</si>
  <si>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</si>
  <si>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</si>
  <si>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</si>
  <si>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</si>
  <si>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</si>
  <si>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</si>
  <si>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</si>
  <si>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</si>
  <si>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</si>
  <si>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</si>
  <si>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</si>
  <si>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</si>
  <si>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</si>
  <si>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</si>
  <si>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</si>
  <si>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</si>
  <si>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</si>
  <si>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</si>
  <si>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</si>
  <si>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</si>
  <si>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</si>
  <si>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</si>
  <si>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</si>
  <si>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</si>
  <si>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</si>
  <si>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</si>
  <si>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</si>
  <si>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</si>
  <si>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</si>
  <si>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</si>
  <si>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</si>
  <si>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</si>
  <si>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</si>
  <si>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</si>
  <si>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</si>
  <si>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</si>
  <si>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</si>
  <si>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</si>
  <si>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</si>
  <si>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</si>
  <si>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</si>
  <si>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</si>
  <si>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</si>
  <si>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</si>
  <si>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</si>
  <si>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</si>
  <si>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</si>
  <si>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</si>
  <si>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</si>
  <si>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</si>
  <si>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</si>
  <si>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</si>
  <si>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</si>
  <si>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</si>
  <si>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</si>
  <si>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</si>
  <si>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</si>
  <si>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</si>
  <si>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</si>
  <si>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</si>
  <si>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</si>
  <si>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</si>
  <si>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</si>
  <si>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</si>
  <si>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</si>
  <si>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</si>
  <si>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</si>
  <si>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</si>
  <si>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</si>
  <si>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</si>
  <si>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</si>
  <si>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</si>
  <si>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</si>
  <si>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</si>
  <si>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</si>
  <si>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</si>
  <si>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</si>
  <si>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</si>
  <si>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</si>
  <si>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</si>
  <si>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</si>
  <si>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</si>
  <si>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</si>
  <si>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</si>
  <si>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</si>
  <si>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</si>
  <si>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</si>
  <si>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</si>
  <si>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</si>
  <si>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</si>
  <si>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</si>
  <si>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</si>
  <si>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</si>
  <si>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</si>
  <si>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</si>
  <si>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</si>
  <si>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</si>
  <si>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</si>
  <si>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</si>
  <si>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</si>
  <si>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</si>
  <si>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</si>
  <si>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</si>
  <si>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</si>
  <si>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</si>
  <si>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</si>
  <si>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</si>
  <si>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</si>
  <si>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</si>
  <si>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</si>
  <si>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</si>
  <si>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</si>
  <si>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</si>
  <si>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</si>
  <si>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</si>
  <si>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</si>
  <si>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</si>
  <si>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</si>
  <si>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</si>
  <si>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</si>
  <si>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</si>
  <si>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</si>
  <si>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</si>
  <si>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</si>
  <si>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</si>
  <si>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</si>
  <si>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</si>
  <si>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</si>
  <si>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</si>
  <si>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</si>
  <si>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</si>
  <si>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</si>
  <si>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</si>
  <si>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</si>
  <si>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</si>
  <si>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</si>
  <si>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</si>
  <si>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</si>
  <si>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</si>
  <si>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</si>
  <si>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</si>
  <si>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</si>
  <si>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</si>
  <si>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</si>
  <si>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</si>
  <si>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</si>
  <si>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</si>
  <si>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</si>
  <si>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</si>
  <si>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</si>
  <si>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</si>
  <si>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</si>
  <si>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</si>
  <si>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</si>
  <si>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</si>
  <si>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</si>
  <si>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</si>
  <si>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</si>
  <si>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</si>
  <si>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</si>
  <si>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</si>
  <si>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</si>
  <si>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</si>
  <si>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</si>
  <si>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</si>
  <si>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</si>
  <si>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</si>
  <si>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</si>
  <si>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</si>
  <si>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</si>
  <si>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</si>
  <si>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</si>
  <si>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</si>
  <si>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</si>
  <si>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</si>
  <si>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</si>
  <si>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</si>
  <si>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</si>
  <si>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</si>
  <si>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</si>
  <si>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</si>
  <si>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</si>
  <si>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</si>
  <si>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</si>
  <si>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</si>
  <si>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</si>
  <si>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</si>
  <si>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</si>
  <si>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</si>
  <si>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</si>
  <si>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</si>
  <si>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</si>
  <si>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</si>
  <si>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</si>
  <si>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</si>
  <si>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</si>
  <si>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</si>
  <si>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</si>
  <si>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</si>
  <si>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</si>
  <si>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</si>
  <si>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</si>
  <si>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</si>
  <si>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</si>
  <si>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</si>
  <si>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</si>
  <si>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</si>
  <si>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</si>
  <si>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</si>
  <si>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</si>
  <si>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</si>
  <si>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</si>
  <si>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</si>
  <si>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</si>
  <si>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</si>
  <si>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</si>
  <si>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</si>
  <si>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</si>
  <si>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</si>
  <si>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</si>
  <si>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</si>
  <si>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</si>
  <si>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</si>
  <si>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</si>
  <si>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</si>
  <si>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</si>
  <si>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</si>
  <si>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</si>
  <si>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</si>
  <si>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</si>
  <si>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</si>
  <si>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</si>
  <si>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</si>
  <si>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</si>
  <si>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</si>
  <si>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</si>
  <si>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</si>
  <si>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</si>
  <si>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</si>
  <si>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</si>
  <si>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</si>
  <si>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</si>
  <si>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</si>
  <si>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</si>
  <si>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</si>
  <si>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</si>
  <si>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</si>
  <si>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</si>
  <si>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</si>
  <si>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</si>
  <si>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</si>
  <si>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</si>
  <si>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</si>
  <si>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</si>
  <si>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</si>
  <si>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</si>
  <si>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</si>
  <si>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</si>
  <si>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</si>
  <si>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</si>
  <si>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</si>
  <si>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</si>
  <si>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</si>
  <si>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</si>
  <si>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</si>
  <si>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</si>
  <si>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</si>
  <si>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</si>
  <si>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</si>
  <si>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</si>
  <si>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</si>
  <si>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</si>
  <si>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</si>
  <si>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</si>
  <si>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</si>
  <si>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</si>
  <si>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</si>
  <si>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</si>
  <si>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</si>
  <si>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</si>
  <si>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</si>
  <si>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</si>
  <si>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</si>
  <si>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</si>
  <si>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</si>
  <si>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</si>
  <si>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</si>
  <si>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</si>
  <si>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</si>
  <si>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</si>
  <si>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</si>
  <si>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</si>
  <si>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</si>
  <si>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</si>
  <si>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</si>
  <si>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</si>
  <si>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</si>
  <si>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</si>
  <si>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</si>
  <si>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</si>
  <si>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</si>
  <si>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</si>
  <si>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</si>
  <si>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</si>
  <si>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</si>
  <si>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</si>
  <si>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</si>
  <si>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</si>
  <si>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</si>
  <si>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</si>
  <si>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</si>
  <si>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</si>
  <si>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</si>
  <si>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</si>
  <si>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</si>
  <si>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</si>
  <si>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</si>
  <si>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</si>
  <si>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</si>
  <si>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</si>
  <si>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</si>
  <si>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</si>
  <si>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</si>
  <si>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</si>
  <si>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</si>
  <si>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</si>
  <si>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</si>
  <si>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</si>
  <si>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</si>
  <si>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</si>
  <si>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</si>
  <si>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</si>
  <si>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</si>
  <si>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</si>
  <si>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</si>
  <si>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</si>
  <si>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</si>
  <si>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</si>
  <si>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</si>
  <si>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</si>
  <si>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</si>
  <si>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</si>
  <si>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</si>
  <si>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</si>
  <si>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</si>
  <si>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</si>
  <si>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</si>
  <si>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</si>
  <si>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</si>
  <si>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</si>
  <si>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</si>
  <si>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</si>
  <si>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</si>
  <si>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</si>
  <si>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</si>
  <si>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</si>
  <si>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</si>
  <si>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</si>
  <si>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</si>
  <si>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</si>
  <si>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</si>
  <si>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</si>
  <si>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</si>
  <si>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</si>
  <si>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</si>
  <si>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</si>
  <si>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</si>
  <si>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</si>
  <si>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</si>
  <si>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</si>
  <si>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</si>
  <si>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</si>
  <si>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</si>
  <si>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</si>
  <si>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</si>
  <si>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</si>
  <si>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</si>
  <si>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</si>
  <si>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</si>
  <si>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</si>
  <si>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</si>
  <si>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</si>
  <si>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</si>
  <si>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</si>
  <si>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</si>
  <si>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</si>
  <si>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</si>
  <si>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</si>
  <si>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</si>
  <si>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</si>
  <si>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</si>
  <si>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</si>
  <si>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</si>
  <si>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</si>
  <si>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</si>
  <si>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</si>
  <si>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</si>
  <si>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</si>
  <si>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</si>
  <si>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</si>
  <si>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</si>
  <si>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</si>
  <si>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</si>
  <si>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</si>
  <si>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</si>
  <si>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</si>
  <si>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</si>
  <si>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</si>
  <si>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</si>
  <si>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</si>
  <si>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</si>
  <si>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</si>
  <si>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</si>
  <si>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</si>
  <si>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</si>
  <si>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</si>
  <si>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</si>
  <si>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</si>
  <si>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</si>
  <si>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</si>
  <si>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</si>
  <si>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</si>
  <si>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</si>
  <si>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</si>
  <si>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</si>
  <si>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</si>
  <si>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</si>
  <si>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</si>
  <si>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</si>
  <si>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</si>
  <si>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</si>
  <si>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</si>
  <si>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</si>
  <si>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</si>
  <si>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</si>
  <si>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</si>
  <si>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</si>
  <si>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</si>
  <si>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</si>
  <si>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</si>
  <si>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</si>
  <si>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</si>
  <si>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</si>
  <si>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</si>
  <si>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</si>
  <si>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</si>
  <si>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</si>
  <si>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</si>
  <si>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</si>
  <si>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</si>
  <si>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</si>
  <si>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</si>
  <si>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</si>
  <si>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</si>
  <si>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</si>
  <si>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</si>
  <si>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</si>
  <si>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</si>
  <si>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</si>
  <si>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</si>
  <si>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</si>
  <si>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</si>
  <si>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</si>
  <si>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</si>
  <si>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</si>
  <si>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</si>
  <si>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</si>
  <si>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</si>
  <si>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</si>
  <si>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</si>
  <si>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</si>
  <si>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</si>
  <si>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</si>
  <si>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</si>
  <si>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</si>
  <si>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</si>
  <si>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</si>
  <si>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</si>
  <si>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</si>
  <si>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</si>
  <si>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</si>
  <si>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</si>
  <si>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</si>
  <si>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</si>
  <si>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</si>
  <si>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</si>
  <si>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</si>
  <si>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</si>
  <si>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</si>
  <si>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</si>
  <si>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</si>
  <si>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</si>
  <si>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</si>
  <si>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</si>
  <si>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</si>
  <si>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</si>
  <si>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</si>
  <si>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</si>
  <si>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</si>
  <si>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</si>
  <si>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</si>
  <si>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</si>
  <si>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</si>
  <si>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</si>
  <si>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</si>
  <si>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</si>
  <si>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</si>
  <si>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</si>
  <si>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</si>
  <si>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</si>
  <si>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</si>
  <si>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</si>
  <si>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</si>
  <si>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</si>
  <si>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</si>
  <si>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</si>
  <si>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</si>
  <si>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</si>
  <si>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</si>
  <si>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</si>
  <si>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</si>
  <si>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</si>
  <si>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</si>
  <si>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</si>
  <si>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</si>
  <si>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</si>
  <si>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</si>
  <si>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</si>
  <si>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</si>
  <si>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</si>
  <si>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</si>
  <si>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</si>
  <si>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</si>
  <si>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</si>
  <si>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</si>
  <si>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</si>
  <si>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</si>
  <si>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</si>
  <si>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</si>
  <si>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</si>
  <si>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</si>
  <si>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</si>
  <si>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</si>
  <si>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</si>
  <si>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</si>
  <si>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</si>
  <si>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</si>
  <si>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</si>
  <si>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</si>
  <si>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</si>
  <si>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</si>
  <si>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</si>
  <si>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</si>
  <si>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</si>
  <si>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</si>
  <si>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</si>
  <si>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</si>
  <si>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</si>
  <si>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</si>
  <si>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</si>
  <si>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</si>
  <si>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</si>
  <si>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</si>
  <si>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</si>
  <si>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</si>
  <si>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</si>
  <si>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</si>
  <si>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</si>
  <si>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</si>
  <si>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</si>
  <si>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</si>
  <si>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</si>
  <si>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</si>
  <si>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</si>
  <si>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</si>
  <si>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</si>
  <si>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</si>
  <si>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</si>
  <si>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</si>
  <si>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</si>
  <si>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</si>
  <si>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</si>
  <si>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</si>
  <si>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</si>
  <si>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</si>
  <si>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</si>
  <si>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</si>
  <si>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</si>
  <si>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</si>
  <si>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</si>
  <si>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</si>
  <si>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</si>
  <si>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</si>
  <si>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</si>
  <si>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</si>
  <si>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</si>
  <si>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</si>
  <si>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</si>
  <si>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</si>
  <si>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</si>
  <si>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</si>
  <si>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</si>
  <si>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</si>
  <si>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</si>
  <si>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</si>
  <si>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</si>
  <si>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</si>
  <si>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</si>
  <si>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</si>
  <si>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</si>
  <si>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</si>
  <si>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</si>
  <si>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</si>
  <si>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</si>
  <si>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</si>
  <si>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</si>
  <si>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</si>
  <si>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</si>
  <si>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</si>
  <si>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</si>
  <si>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</si>
  <si>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</si>
  <si>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</si>
  <si>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</si>
  <si>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</si>
  <si>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</si>
  <si>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</si>
  <si>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</si>
  <si>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</si>
  <si>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</si>
  <si>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</si>
  <si>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</si>
  <si>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</si>
  <si>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</si>
  <si>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</si>
  <si>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</si>
  <si>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</si>
  <si>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</si>
  <si>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</si>
  <si>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</si>
  <si>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</si>
  <si>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</si>
  <si>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</si>
  <si>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</si>
  <si>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</si>
  <si>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</si>
  <si>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</si>
  <si>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</si>
  <si>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</si>
  <si>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</si>
  <si>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</si>
  <si>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</si>
  <si>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</si>
  <si>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</si>
  <si>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</si>
  <si>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</si>
  <si>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</si>
  <si>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</si>
  <si>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</si>
  <si>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</si>
  <si>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</si>
  <si>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</si>
  <si>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</si>
  <si>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</si>
  <si>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</si>
  <si>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</si>
  <si>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</si>
  <si>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</si>
  <si>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</si>
  <si>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</si>
  <si>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</si>
  <si>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</si>
  <si>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</si>
  <si>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</si>
  <si>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</si>
  <si>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</si>
  <si>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</si>
  <si>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</si>
  <si>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</si>
  <si>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</si>
  <si>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</si>
  <si>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</si>
  <si>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</si>
  <si>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</si>
  <si>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</si>
  <si>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</si>
  <si>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</si>
  <si>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</si>
  <si>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</si>
  <si>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</si>
  <si>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</si>
  <si>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</si>
  <si>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</si>
  <si>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</si>
  <si>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</si>
  <si>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</si>
  <si>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</si>
  <si>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</si>
  <si>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</si>
  <si>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</si>
  <si>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</si>
  <si>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</si>
  <si>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</si>
  <si>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</si>
  <si>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</si>
  <si>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</si>
  <si>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</si>
  <si>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</si>
  <si>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</si>
  <si>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</si>
  <si>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</si>
  <si>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</si>
  <si>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</si>
  <si>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</si>
  <si>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</si>
  <si>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</si>
  <si>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</si>
  <si>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</si>
  <si>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</si>
  <si>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</si>
  <si>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</si>
  <si>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</si>
  <si>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</si>
  <si>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</si>
  <si>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</si>
  <si>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</si>
  <si>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</si>
  <si>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</si>
  <si>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</si>
  <si>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</si>
  <si>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</si>
  <si>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</si>
  <si>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</si>
  <si>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</si>
  <si>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</si>
  <si>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</si>
  <si>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</si>
  <si>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</si>
  <si>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</si>
  <si>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</si>
  <si>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</si>
  <si>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</si>
  <si>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</si>
  <si>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</si>
  <si>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</si>
  <si>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</si>
  <si>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</si>
  <si>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</si>
  <si>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</si>
  <si>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</si>
  <si>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</si>
  <si>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</si>
  <si>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</si>
  <si>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</si>
  <si>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</si>
  <si>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</si>
  <si>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</si>
  <si>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</si>
  <si>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</si>
  <si>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</si>
  <si>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</si>
  <si>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</si>
  <si>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</si>
  <si>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</si>
  <si>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</si>
  <si>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</si>
  <si>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</si>
  <si>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</si>
  <si>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</si>
  <si>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</si>
  <si>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</si>
  <si>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</si>
  <si>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</si>
  <si>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</si>
  <si>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</si>
  <si>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</si>
  <si>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</si>
  <si>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</si>
  <si>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</si>
  <si>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</si>
  <si>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</si>
  <si>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</si>
  <si>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</si>
  <si>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</si>
  <si>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</si>
  <si>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</si>
  <si>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</si>
  <si>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</si>
  <si>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</si>
  <si>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</si>
  <si>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</si>
  <si>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</si>
  <si>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</si>
  <si>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</si>
  <si>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</si>
  <si>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</si>
  <si>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</si>
  <si>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</si>
  <si>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</si>
  <si>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</si>
  <si>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</si>
  <si>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</si>
  <si>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</si>
  <si>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</si>
  <si>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</si>
  <si>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</si>
  <si>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</si>
  <si>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</si>
  <si>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</si>
  <si>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</si>
  <si>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</si>
  <si>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</si>
  <si>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</si>
  <si>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</si>
  <si>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</si>
  <si>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</si>
  <si>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</si>
  <si>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</si>
  <si>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</si>
  <si>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</si>
  <si>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</si>
  <si>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</si>
  <si>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</si>
  <si>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</si>
  <si>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</si>
  <si>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</si>
  <si>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</si>
  <si>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</si>
  <si>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</si>
  <si>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</si>
  <si>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</si>
  <si>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</si>
  <si>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</si>
  <si>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</si>
  <si>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</si>
  <si>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</si>
  <si>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</si>
  <si>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</si>
  <si>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</si>
  <si>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</si>
  <si>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</si>
  <si>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</si>
  <si>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</si>
  <si>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</si>
  <si>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</si>
  <si>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</si>
  <si>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</si>
  <si>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</si>
  <si>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</si>
  <si>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</si>
  <si>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</si>
  <si>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</si>
  <si>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</si>
  <si>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</si>
  <si>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</si>
  <si>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</si>
  <si>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</si>
  <si>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</si>
  <si>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</si>
  <si>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</si>
  <si>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</si>
  <si>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</si>
  <si>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</si>
  <si>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</si>
  <si>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</si>
  <si>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</si>
  <si>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</si>
  <si>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</si>
  <si>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</si>
  <si>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</si>
  <si>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</si>
  <si>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</si>
  <si>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</si>
  <si>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</si>
  <si>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</si>
  <si>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</si>
  <si>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</si>
  <si>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</si>
  <si>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</si>
  <si>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</si>
  <si>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</si>
  <si>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</si>
  <si>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</si>
  <si>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</si>
  <si>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</si>
  <si>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</si>
  <si>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</si>
  <si>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</si>
  <si>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</si>
  <si>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</si>
  <si>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</si>
  <si>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</si>
  <si>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</si>
  <si>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</si>
  <si>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</si>
  <si>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</si>
  <si>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</si>
  <si>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</si>
  <si>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</si>
  <si>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</si>
  <si>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</si>
  <si>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</si>
  <si>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</si>
  <si>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</si>
  <si>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</si>
  <si>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</si>
  <si>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</si>
  <si>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</si>
  <si>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</si>
  <si>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</si>
  <si>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</si>
  <si>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</si>
  <si>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</si>
  <si>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</si>
  <si>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</si>
  <si>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</si>
  <si>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</si>
  <si>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</si>
  <si>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</si>
  <si>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</si>
  <si>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</si>
  <si>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</si>
  <si>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</si>
  <si>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</si>
  <si>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</si>
  <si>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</si>
  <si>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</si>
  <si>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</si>
  <si>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</si>
  <si>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</si>
  <si>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</si>
  <si>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</si>
  <si>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</si>
  <si>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</si>
  <si>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</si>
  <si>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</si>
  <si>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</si>
  <si>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</si>
  <si>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</si>
  <si>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</si>
  <si>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</si>
  <si>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</si>
  <si>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</si>
  <si>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</si>
  <si>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</si>
  <si>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</si>
  <si>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</si>
  <si>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</si>
  <si>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</si>
  <si>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</si>
  <si>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</si>
  <si>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</si>
  <si>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</si>
  <si>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</si>
  <si>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</si>
  <si>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</si>
  <si>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</si>
  <si>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</si>
  <si>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</si>
  <si>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</si>
  <si>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</si>
  <si>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</si>
  <si>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</si>
  <si>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</si>
  <si>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</si>
  <si>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</si>
  <si>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</si>
  <si>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</si>
  <si>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</si>
  <si>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</si>
  <si>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</si>
  <si>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</si>
  <si>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</si>
  <si>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</si>
  <si>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</si>
  <si>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</si>
  <si>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</si>
  <si>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</si>
  <si>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</si>
  <si>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</si>
  <si>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</si>
  <si>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</si>
  <si>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</si>
  <si>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</si>
  <si>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</si>
  <si>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</si>
  <si>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</si>
  <si>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</si>
  <si>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</si>
  <si>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</si>
  <si>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</si>
  <si>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</si>
  <si>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</si>
  <si>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</si>
  <si>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</si>
  <si>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</si>
  <si>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</si>
  <si>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</si>
  <si>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</si>
  <si>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</si>
  <si>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</si>
  <si>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</si>
  <si>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</si>
  <si>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</si>
  <si>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</si>
  <si>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</si>
  <si>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</si>
  <si>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</si>
  <si>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</si>
  <si>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</si>
  <si>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</si>
  <si>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</si>
  <si>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</si>
  <si>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</si>
  <si>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</si>
  <si>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</si>
  <si>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</si>
  <si>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</si>
  <si>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</si>
  <si>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</si>
  <si>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</si>
  <si>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</si>
  <si>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</si>
  <si>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</si>
  <si>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</si>
  <si>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</si>
  <si>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</si>
  <si>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</si>
  <si>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</si>
  <si>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</si>
  <si>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</si>
  <si>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</si>
  <si>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</si>
  <si>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</si>
  <si>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</si>
  <si>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</si>
  <si>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</si>
  <si>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</si>
  <si>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</si>
  <si>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</si>
  <si>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</si>
  <si>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</si>
  <si>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</si>
  <si>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</si>
  <si>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</si>
  <si>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</si>
  <si>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</si>
  <si>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</si>
  <si>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</si>
  <si>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</si>
  <si>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</si>
  <si>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</si>
  <si>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</si>
  <si>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</si>
  <si>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</si>
  <si>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</si>
  <si>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</si>
  <si>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</si>
  <si>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</si>
  <si>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</si>
  <si>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</si>
  <si>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</si>
  <si>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</si>
  <si>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</si>
  <si>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</si>
  <si>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</si>
  <si>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</si>
  <si>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</si>
  <si>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</si>
  <si>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</si>
  <si>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</si>
  <si>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</si>
  <si>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</si>
  <si>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</si>
  <si>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</si>
  <si>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</si>
  <si>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</si>
  <si>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</si>
  <si>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</si>
  <si>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</si>
  <si>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</si>
  <si>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</si>
  <si>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</si>
  <si>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</si>
  <si>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</si>
  <si>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</si>
  <si>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</si>
  <si>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</si>
  <si>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</si>
  <si>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</si>
  <si>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</si>
  <si>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</si>
  <si>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</si>
  <si>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</si>
  <si>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</si>
  <si>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</si>
  <si>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</si>
  <si>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</si>
  <si>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</si>
  <si>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</si>
  <si>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</si>
  <si>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</si>
  <si>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</si>
  <si>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</si>
  <si>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</si>
  <si>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</si>
  <si>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</si>
  <si>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</si>
  <si>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</si>
  <si>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</si>
  <si>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</si>
  <si>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</si>
  <si>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</si>
  <si>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</si>
  <si>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</si>
  <si>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</si>
  <si>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</si>
  <si>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</si>
  <si>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</si>
  <si>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</si>
  <si>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</si>
  <si>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</si>
  <si>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</si>
  <si>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</si>
  <si>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</si>
  <si>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</si>
  <si>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</si>
  <si>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</si>
  <si>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</si>
  <si>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</si>
  <si>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</si>
  <si>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</si>
  <si>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</si>
  <si>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</si>
  <si>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</si>
  <si>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</si>
  <si>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</si>
  <si>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</si>
  <si>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</si>
  <si>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</si>
  <si>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</si>
  <si>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</si>
  <si>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</si>
  <si>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</si>
  <si>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</si>
  <si>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</si>
  <si>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</si>
  <si>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</si>
  <si>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</si>
  <si>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</si>
  <si>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</si>
  <si>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</si>
  <si>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</si>
  <si>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</si>
  <si>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</si>
  <si>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</si>
  <si>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</si>
  <si>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</si>
  <si>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</si>
  <si>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</si>
  <si>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</si>
  <si>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</si>
  <si>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</si>
  <si>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</si>
  <si>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</si>
  <si>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</si>
  <si>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</si>
  <si>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</si>
  <si>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</si>
  <si>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</si>
  <si>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</si>
  <si>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</si>
  <si>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</si>
  <si>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</si>
  <si>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</si>
  <si>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</si>
  <si>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</si>
  <si>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</si>
  <si>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</si>
  <si>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</si>
  <si>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</si>
  <si>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</si>
  <si>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</si>
  <si>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</si>
  <si>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</si>
  <si>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</si>
  <si>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</si>
  <si>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</si>
  <si>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</si>
  <si>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</si>
  <si>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</si>
  <si>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</si>
  <si>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</si>
  <si>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</si>
  <si>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</si>
  <si>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</si>
  <si>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</si>
  <si>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</si>
  <si>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</si>
  <si>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</si>
  <si>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</si>
  <si>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</si>
  <si>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</si>
  <si>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</si>
  <si>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</si>
  <si>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</si>
  <si>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</si>
  <si>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</si>
  <si>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</si>
  <si>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</si>
  <si>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</si>
  <si>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</si>
  <si>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</si>
  <si>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</si>
  <si>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</si>
  <si>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</si>
  <si>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</si>
  <si>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</si>
  <si>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</si>
  <si>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</si>
  <si>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</si>
  <si>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</si>
  <si>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</si>
  <si>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</si>
  <si>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</si>
  <si>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</si>
  <si>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</si>
  <si>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</si>
  <si>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</si>
  <si>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</si>
  <si>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</si>
  <si>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</si>
  <si>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</si>
  <si>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</si>
  <si>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</si>
  <si>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</si>
  <si>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</si>
  <si>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</si>
  <si>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</si>
  <si>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</si>
  <si>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</si>
  <si>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</si>
  <si>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</si>
  <si>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</si>
  <si>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</si>
  <si>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</si>
  <si>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</si>
  <si>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</si>
  <si>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</si>
  <si>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</si>
  <si>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</si>
  <si>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</si>
  <si>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</si>
  <si>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</si>
  <si>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</si>
  <si>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</si>
  <si>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</si>
  <si>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</si>
  <si>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</si>
  <si>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</si>
  <si>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</si>
  <si>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</si>
  <si>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</si>
  <si>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</si>
  <si>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</si>
  <si>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</si>
  <si>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</si>
  <si>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</si>
  <si>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</si>
  <si>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</si>
  <si>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</si>
  <si>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</si>
  <si>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</si>
  <si>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</si>
  <si>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</si>
  <si>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</si>
  <si>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</si>
  <si>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</si>
  <si>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</si>
  <si>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</si>
  <si>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</si>
  <si>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</si>
  <si>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</si>
  <si>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</si>
  <si>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</si>
  <si>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</si>
  <si>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</si>
  <si>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</si>
  <si>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</si>
  <si>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</si>
  <si>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</si>
  <si>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</si>
  <si>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</si>
  <si>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</si>
  <si>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</si>
  <si>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</si>
  <si>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</si>
  <si>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</si>
  <si>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</si>
  <si>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</si>
  <si>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</si>
  <si>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</si>
  <si>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</si>
  <si>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</si>
  <si>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</si>
  <si>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</si>
  <si>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</si>
  <si>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</si>
  <si>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</si>
  <si>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</si>
  <si>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</si>
  <si>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</si>
  <si>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</si>
  <si>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</si>
  <si>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</si>
  <si>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</si>
  <si>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</si>
  <si>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</si>
  <si>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</si>
  <si>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</si>
  <si>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</si>
  <si>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</si>
  <si>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</si>
  <si>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</si>
  <si>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</si>
  <si>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</si>
  <si>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</si>
  <si>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</si>
  <si>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</si>
  <si>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</si>
  <si>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</si>
  <si>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</si>
  <si>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</si>
  <si>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</si>
  <si>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</si>
  <si>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</si>
  <si>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</si>
  <si>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</si>
  <si>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</si>
  <si>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</si>
  <si>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</si>
  <si>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</si>
  <si>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</si>
  <si>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</si>
  <si>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</si>
  <si>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</si>
  <si>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</si>
  <si>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</si>
  <si>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</si>
  <si>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</si>
  <si>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</si>
  <si>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</si>
  <si>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</si>
  <si>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</si>
  <si>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</si>
  <si>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</si>
  <si>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</si>
  <si>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</si>
  <si>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</si>
  <si>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</si>
  <si>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</si>
  <si>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</si>
  <si>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</si>
  <si>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</si>
  <si>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</si>
  <si>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</si>
  <si>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</si>
  <si>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</si>
  <si>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</si>
  <si>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</si>
  <si>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</si>
  <si>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</si>
  <si>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</si>
  <si>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</si>
  <si>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</si>
  <si>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</si>
  <si>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</si>
  <si>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</si>
  <si>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</si>
  <si>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</si>
  <si>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</si>
  <si>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</si>
  <si>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</si>
  <si>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</si>
  <si>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</si>
  <si>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</si>
  <si>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</si>
  <si>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</si>
  <si>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</si>
  <si>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</si>
  <si>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</si>
  <si>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</si>
  <si>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</si>
  <si>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</si>
  <si>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</si>
  <si>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</si>
  <si>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</si>
  <si>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</si>
  <si>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</si>
  <si>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</si>
  <si>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</si>
  <si>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</si>
  <si>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</si>
  <si>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</si>
  <si>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</si>
  <si>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</si>
  <si>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</si>
  <si>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</si>
  <si>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</si>
  <si>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</si>
  <si>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</si>
  <si>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</si>
  <si>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</si>
  <si>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</si>
  <si>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</si>
  <si>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</si>
  <si>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</si>
  <si>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</si>
  <si>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</si>
  <si>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</si>
  <si>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</si>
  <si>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</si>
  <si>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</si>
  <si>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</si>
  <si>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</si>
  <si>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</si>
  <si>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</si>
  <si>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</si>
  <si>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</si>
  <si>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</si>
  <si>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</si>
  <si>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</si>
  <si>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</si>
  <si>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</si>
  <si>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</si>
  <si>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</si>
  <si>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</si>
  <si>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</si>
  <si>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</si>
  <si>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</si>
  <si>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</si>
  <si>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</si>
  <si>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</si>
  <si>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</si>
  <si>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</si>
  <si>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</si>
  <si>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</si>
  <si>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</si>
  <si>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</si>
  <si>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</si>
  <si>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</si>
  <si>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</si>
  <si>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</si>
  <si>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</si>
  <si>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</si>
  <si>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</si>
  <si>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</si>
  <si>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</si>
  <si>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</si>
  <si>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</si>
  <si>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</si>
  <si>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</si>
  <si>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</si>
  <si>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</si>
  <si>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</si>
  <si>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</si>
  <si>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</si>
  <si>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</si>
  <si>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</si>
  <si>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</si>
  <si>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</si>
  <si>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</si>
  <si>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</si>
  <si>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</si>
  <si>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</si>
  <si>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</si>
  <si>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</si>
  <si>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</si>
  <si>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</si>
  <si>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</si>
  <si>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</si>
  <si>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</si>
  <si>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</si>
  <si>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</si>
  <si>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</si>
  <si>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</si>
  <si>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</si>
  <si>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</si>
  <si>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</si>
  <si>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</si>
  <si>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</si>
  <si>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</si>
  <si>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</si>
  <si>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</si>
  <si>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</si>
  <si>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</si>
  <si>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</si>
  <si>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</si>
  <si>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</si>
  <si>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</si>
  <si>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</si>
  <si>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</si>
  <si>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</si>
  <si>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</si>
  <si>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</si>
  <si>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</si>
  <si>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</si>
  <si>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</si>
  <si>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</si>
  <si>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</si>
  <si>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</si>
  <si>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</si>
  <si>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</si>
  <si>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</si>
  <si>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</si>
  <si>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</si>
  <si>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</si>
  <si>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</si>
  <si>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</si>
  <si>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</si>
  <si>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</si>
  <si>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</si>
  <si>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</si>
  <si>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</si>
  <si>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</si>
  <si>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</si>
  <si>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</si>
  <si>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</si>
  <si>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</si>
  <si>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</si>
  <si>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</si>
  <si>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</si>
  <si>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</si>
  <si>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</si>
  <si>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</si>
  <si>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</si>
  <si>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</si>
  <si>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</si>
  <si>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</si>
  <si>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</si>
  <si>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</si>
  <si>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</si>
  <si>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</si>
  <si>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</si>
  <si>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</si>
  <si>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</si>
  <si>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</si>
  <si>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</si>
  <si>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</si>
  <si>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</si>
  <si>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</si>
  <si>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</si>
  <si>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</si>
  <si>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</si>
  <si>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</si>
  <si>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</si>
  <si>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</si>
  <si>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</si>
  <si>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</si>
  <si>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</si>
  <si>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</si>
  <si>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</si>
  <si>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</si>
  <si>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</si>
  <si>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</si>
  <si>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</si>
  <si>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</si>
  <si>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</si>
  <si>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</si>
  <si>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</si>
  <si>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</si>
  <si>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</si>
  <si>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</si>
  <si>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</si>
  <si>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</si>
  <si>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</si>
  <si>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</si>
  <si>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</si>
  <si>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</si>
  <si>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</si>
  <si>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</si>
  <si>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</si>
  <si>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</si>
  <si>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</si>
  <si>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</si>
  <si>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</si>
  <si>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</si>
  <si>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</si>
  <si>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</si>
  <si>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</si>
  <si>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</si>
  <si>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</si>
  <si>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</si>
  <si>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</si>
  <si>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</si>
  <si>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</si>
  <si>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</si>
  <si>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</si>
  <si>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</si>
  <si>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</si>
  <si>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</si>
  <si>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</si>
  <si>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</si>
  <si>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</si>
  <si>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</si>
  <si>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</si>
  <si>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</si>
  <si>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</si>
  <si>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</si>
  <si>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</si>
  <si>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</si>
  <si>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</si>
  <si>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</si>
  <si>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</si>
  <si>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</si>
  <si>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</si>
  <si>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</si>
  <si>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</si>
  <si>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</si>
  <si>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</si>
  <si>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</si>
  <si>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</si>
  <si>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</si>
  <si>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</si>
  <si>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</si>
  <si>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</si>
  <si>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</si>
  <si>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</si>
  <si>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</si>
  <si>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</si>
  <si>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</si>
  <si>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</si>
  <si>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</si>
  <si>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</si>
  <si>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</si>
  <si>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</si>
  <si>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</si>
  <si>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</si>
  <si>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</si>
  <si>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</si>
  <si>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</si>
  <si>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</si>
  <si>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</si>
  <si>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</si>
  <si>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</si>
  <si>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</si>
  <si>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</si>
  <si>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</si>
  <si>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</si>
  <si>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</si>
  <si>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</si>
  <si>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</si>
  <si>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</si>
  <si>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</si>
  <si>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</si>
  <si>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</si>
  <si>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</si>
  <si>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</si>
  <si>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</si>
  <si>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</si>
  <si>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</si>
  <si>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</si>
  <si>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</si>
  <si>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</si>
  <si>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</si>
  <si>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</si>
  <si>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</si>
  <si>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</si>
  <si>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</si>
  <si>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</si>
  <si>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</si>
  <si>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</si>
  <si>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</si>
  <si>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</si>
  <si>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</si>
  <si>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</si>
  <si>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</si>
  <si>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</si>
  <si>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</si>
  <si>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</si>
  <si>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</si>
  <si>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</si>
  <si>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</si>
  <si>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</si>
  <si>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</si>
  <si>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</si>
  <si>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</si>
  <si>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</si>
  <si>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</si>
  <si>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</si>
  <si>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</si>
  <si>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</si>
  <si>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</si>
  <si>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</si>
  <si>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</si>
  <si>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</si>
  <si>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</si>
  <si>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</si>
  <si>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</si>
  <si>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</si>
  <si>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</si>
  <si>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</si>
  <si>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</si>
  <si>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</si>
  <si>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</si>
  <si>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</si>
  <si>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</si>
  <si>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</si>
  <si>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</si>
  <si>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</si>
  <si>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</si>
  <si>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</si>
  <si>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</si>
  <si>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</si>
  <si>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</si>
  <si>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</si>
  <si>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</si>
  <si>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</si>
  <si>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</si>
  <si>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</si>
  <si>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</si>
  <si>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</si>
  <si>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</si>
  <si>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</si>
  <si>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</si>
  <si>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</si>
  <si>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</si>
  <si>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</si>
  <si>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</si>
  <si>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</si>
  <si>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</si>
  <si>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</si>
  <si>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</si>
  <si>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</si>
  <si>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</si>
  <si>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</si>
  <si>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</si>
  <si>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</si>
  <si>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</si>
  <si>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</si>
  <si>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</si>
  <si>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</si>
  <si>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</si>
  <si>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</si>
  <si>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</si>
  <si>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</si>
  <si>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</si>
  <si>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</si>
  <si>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</si>
  <si>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</si>
  <si>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</si>
  <si>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</si>
  <si>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</si>
  <si>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</si>
  <si>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</si>
  <si>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</si>
  <si>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</si>
  <si>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</si>
  <si>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</si>
  <si>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</si>
  <si>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</si>
  <si>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</si>
  <si>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</si>
  <si>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</si>
  <si>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</si>
  <si>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</si>
  <si>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</si>
  <si>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</si>
  <si>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</si>
  <si>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</si>
  <si>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</si>
  <si>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</si>
  <si>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</si>
  <si>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</si>
  <si>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</si>
  <si>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</si>
  <si>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</si>
  <si>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</si>
  <si>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</si>
  <si>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</si>
  <si>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</si>
  <si>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</si>
  <si>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</si>
  <si>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</si>
  <si>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</si>
  <si>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</si>
  <si>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</si>
  <si>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</si>
  <si>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</si>
  <si>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</si>
  <si>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</si>
  <si>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</si>
  <si>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</si>
  <si>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</si>
  <si>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</si>
  <si>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</si>
  <si>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</si>
  <si>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</si>
  <si>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</si>
  <si>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</si>
  <si>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</si>
  <si>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</si>
  <si>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</si>
  <si>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</si>
  <si>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</si>
  <si>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</si>
  <si>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</si>
  <si>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</si>
  <si>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</si>
  <si>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</si>
  <si>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</si>
  <si>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</si>
  <si>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</si>
  <si>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</si>
  <si>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</si>
  <si>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</si>
  <si>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</si>
  <si>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</si>
  <si>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</si>
  <si>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</si>
  <si>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</si>
  <si>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</si>
  <si>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</si>
  <si>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</si>
  <si>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</si>
  <si>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</si>
  <si>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</si>
  <si>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</si>
  <si>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</si>
  <si>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</si>
  <si>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</si>
  <si>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</si>
  <si>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</si>
  <si>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</si>
  <si>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</si>
  <si>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</si>
  <si>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</si>
  <si>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</si>
  <si>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</si>
  <si>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</si>
  <si>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</si>
  <si>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</si>
  <si>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</si>
  <si>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</si>
  <si>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</si>
  <si>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</si>
  <si>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</si>
  <si>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</si>
  <si>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</si>
  <si>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</si>
  <si>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</si>
  <si>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</si>
  <si>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</si>
  <si>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</si>
  <si>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</si>
  <si>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</si>
  <si>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</si>
  <si>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</si>
  <si>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</si>
  <si>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</si>
  <si>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</si>
  <si>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</si>
  <si>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</si>
  <si>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</si>
  <si>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</si>
  <si>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</si>
  <si>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</si>
  <si>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</si>
  <si>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</si>
  <si>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</si>
  <si>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</si>
  <si>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</si>
  <si>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</si>
  <si>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</si>
  <si>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</si>
  <si>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</si>
  <si>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</si>
  <si>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</si>
  <si>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</si>
  <si>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</si>
  <si>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</si>
  <si>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</si>
  <si>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</si>
  <si>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</si>
  <si>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</si>
  <si>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</si>
  <si>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</si>
  <si>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</si>
  <si>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</si>
  <si>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</si>
  <si>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</si>
  <si>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</si>
  <si>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</si>
  <si>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</si>
  <si>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</si>
  <si>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</si>
  <si>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</si>
  <si>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</si>
  <si>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</si>
  <si>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</si>
  <si>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</si>
  <si>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</si>
  <si>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</si>
  <si>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</si>
  <si>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</si>
  <si>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</si>
  <si>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</si>
  <si>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</si>
  <si>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</si>
  <si>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</si>
  <si>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</si>
  <si>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</si>
  <si>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</si>
  <si>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</si>
  <si>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</si>
  <si>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</si>
  <si>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</si>
  <si>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</si>
  <si>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</si>
  <si>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</si>
  <si>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</si>
  <si>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</si>
  <si>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</si>
  <si>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</si>
  <si>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</si>
  <si>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</si>
  <si>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</si>
  <si>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</si>
  <si>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</si>
  <si>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</si>
  <si>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</si>
  <si>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</si>
  <si>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</si>
  <si>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</si>
  <si>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</si>
  <si>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</si>
  <si>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</si>
  <si>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</si>
  <si>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</si>
  <si>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</si>
  <si>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</si>
  <si>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</si>
  <si>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</si>
  <si>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</si>
  <si>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</si>
  <si>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</si>
  <si>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</si>
  <si>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</si>
  <si>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</si>
  <si>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</si>
  <si>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</si>
  <si>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</si>
  <si>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</si>
  <si>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</si>
  <si>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</si>
  <si>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</si>
  <si>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</si>
  <si>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</si>
  <si>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</si>
  <si>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</si>
  <si>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</si>
  <si>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</si>
  <si>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</si>
  <si>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</si>
  <si>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</si>
  <si>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</si>
  <si>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</si>
  <si>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</si>
  <si>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</si>
  <si>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</si>
  <si>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</si>
  <si>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</si>
  <si>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</si>
  <si>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</si>
  <si>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</si>
  <si>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</si>
  <si>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</si>
  <si>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</si>
  <si>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</si>
  <si>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</si>
  <si>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</si>
  <si>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</si>
  <si>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</si>
  <si>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</si>
  <si>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</si>
  <si>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</si>
  <si>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</si>
  <si>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</si>
  <si>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</si>
  <si>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</si>
  <si>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</si>
  <si>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</si>
  <si>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</si>
  <si>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</si>
  <si>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</si>
  <si>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</si>
  <si>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</si>
  <si>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</si>
  <si>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</si>
  <si>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</si>
  <si>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</si>
  <si>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</si>
  <si>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</si>
  <si>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</si>
  <si>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</si>
  <si>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</si>
  <si>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</si>
  <si>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</si>
  <si>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</si>
  <si>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</si>
  <si>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</si>
  <si>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</si>
  <si>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</si>
  <si>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</si>
  <si>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</si>
  <si>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</si>
  <si>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</si>
  <si>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</si>
  <si>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</si>
  <si>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</si>
  <si>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</si>
  <si>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</si>
  <si>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</si>
  <si>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</si>
  <si>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</si>
  <si>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</si>
  <si>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</si>
  <si>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</si>
  <si>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</si>
  <si>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</si>
  <si>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</si>
  <si>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</si>
  <si>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</si>
  <si>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</si>
  <si>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</si>
  <si>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</si>
  <si>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</si>
  <si>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</si>
  <si>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</si>
  <si>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</si>
  <si>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</si>
  <si>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</si>
  <si>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</si>
  <si>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</si>
  <si>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</si>
  <si>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</si>
  <si>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</si>
  <si>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</si>
  <si>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</si>
  <si>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</si>
  <si>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</si>
  <si>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</si>
  <si>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</si>
  <si>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</si>
  <si>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</si>
  <si>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</si>
  <si>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</si>
  <si>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</si>
  <si>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</si>
  <si>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</si>
  <si>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</si>
  <si>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</si>
  <si>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</si>
  <si>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</si>
  <si>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</si>
  <si>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</si>
  <si>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</si>
  <si>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</si>
  <si>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</si>
  <si>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</si>
  <si>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</si>
  <si>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</si>
  <si>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</si>
  <si>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</si>
  <si>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</si>
  <si>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</si>
  <si>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</si>
  <si>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</si>
  <si>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</si>
  <si>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</si>
  <si>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</si>
  <si>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</si>
  <si>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</si>
  <si>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</si>
  <si>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</si>
  <si>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</si>
  <si>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</si>
  <si>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</si>
  <si>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</si>
  <si>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</si>
  <si>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</si>
  <si>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</si>
  <si>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</si>
  <si>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</si>
  <si>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</si>
  <si>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</si>
  <si>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</si>
  <si>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</si>
  <si>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</si>
  <si>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</si>
  <si>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</si>
  <si>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</si>
  <si>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</si>
  <si>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</si>
  <si>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</si>
  <si>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</si>
  <si>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</si>
  <si>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</si>
  <si>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</si>
  <si>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</si>
  <si>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</si>
  <si>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</si>
  <si>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</si>
  <si>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</si>
  <si>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</si>
  <si>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</si>
  <si>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</si>
  <si>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</si>
  <si>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</si>
  <si>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</si>
  <si>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</si>
  <si>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</si>
  <si>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</si>
  <si>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</si>
  <si>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</si>
  <si>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</si>
  <si>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</si>
  <si>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</si>
  <si>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</si>
  <si>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</si>
  <si>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</si>
  <si>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</si>
  <si>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</si>
  <si>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</si>
  <si>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</si>
  <si>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</si>
  <si>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</si>
  <si>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</si>
  <si>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</si>
  <si>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</si>
  <si>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</si>
  <si>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</si>
  <si>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</si>
  <si>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</si>
  <si>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</si>
  <si>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</si>
  <si>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</si>
  <si>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</si>
  <si>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</si>
  <si>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</si>
  <si>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</si>
  <si>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</si>
  <si>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</si>
  <si>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</si>
  <si>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</si>
  <si>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</si>
  <si>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</si>
  <si>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</si>
  <si>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</si>
  <si>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</si>
  <si>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</si>
  <si>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</si>
  <si>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</si>
  <si>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</si>
  <si>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</si>
  <si>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</si>
  <si>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</si>
  <si>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</si>
  <si>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</si>
  <si>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</si>
  <si>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</si>
  <si>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</si>
  <si>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</si>
  <si>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</si>
  <si>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</si>
  <si>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</si>
  <si>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</si>
  <si>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</si>
  <si>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</si>
  <si>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</si>
  <si>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</si>
  <si>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</si>
  <si>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</si>
  <si>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</si>
  <si>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</si>
  <si>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</si>
  <si>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</si>
  <si>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</si>
  <si>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</si>
  <si>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</si>
  <si>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</si>
  <si>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</si>
  <si>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</si>
  <si>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</si>
  <si>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</si>
  <si>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</si>
  <si>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</si>
  <si>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</si>
  <si>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</si>
  <si>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</si>
  <si>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</si>
  <si>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</si>
  <si>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</si>
  <si>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</si>
  <si>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</si>
  <si>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</si>
  <si>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</si>
  <si>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</si>
  <si>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</si>
  <si>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</si>
  <si>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</si>
  <si>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</si>
  <si>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</si>
  <si>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</si>
  <si>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</si>
  <si>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</si>
  <si>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</si>
  <si>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</si>
  <si>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</si>
  <si>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</si>
  <si>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</si>
  <si>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</si>
  <si>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</si>
  <si>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</si>
  <si>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</si>
  <si>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</si>
  <si>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</si>
  <si>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</si>
  <si>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</si>
  <si>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</si>
  <si>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</si>
  <si>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</si>
  <si>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</si>
  <si>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</si>
  <si>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</si>
  <si>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</si>
  <si>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</si>
  <si>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</si>
  <si>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</si>
  <si>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</si>
  <si>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</si>
  <si>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</si>
  <si>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</si>
  <si>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</si>
  <si>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</si>
  <si>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</si>
  <si>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</si>
  <si>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</si>
  <si>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</si>
  <si>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</si>
  <si>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</si>
  <si>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</si>
  <si>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</si>
  <si>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</si>
  <si>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</si>
  <si>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</si>
  <si>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</si>
  <si>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</si>
  <si>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</si>
  <si>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</si>
  <si>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</si>
  <si>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</si>
  <si>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</si>
  <si>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</si>
  <si>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</si>
  <si>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</si>
  <si>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</si>
  <si>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</si>
  <si>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</si>
  <si>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</si>
  <si>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</si>
  <si>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</si>
  <si>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</si>
  <si>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</si>
  <si>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</si>
  <si>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</si>
  <si>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</si>
  <si>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</si>
  <si>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</si>
  <si>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</si>
  <si>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</si>
  <si>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</si>
  <si>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</si>
  <si>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</si>
  <si>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</si>
  <si>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</si>
  <si>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</si>
  <si>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</si>
  <si>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</si>
  <si>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</si>
  <si>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</si>
  <si>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</si>
  <si>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</si>
  <si>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</si>
  <si>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</si>
  <si>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</si>
  <si>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</si>
  <si>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</si>
  <si>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</si>
  <si>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</si>
  <si>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</si>
  <si>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</si>
  <si>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</si>
  <si>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</si>
  <si>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</si>
  <si>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</si>
  <si>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</si>
  <si>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</si>
  <si>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</si>
  <si>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</si>
  <si>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</si>
  <si>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</si>
  <si>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</si>
  <si>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</si>
  <si>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</si>
  <si>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</si>
  <si>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</si>
  <si>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</si>
  <si>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</si>
  <si>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</si>
  <si>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</si>
  <si>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</si>
  <si>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</si>
  <si>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</si>
  <si>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</si>
  <si>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</si>
  <si>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</si>
  <si>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</si>
  <si>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</si>
  <si>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</si>
  <si>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</si>
  <si>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</si>
  <si>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</si>
  <si>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</si>
  <si>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</si>
  <si>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</si>
  <si>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</si>
  <si>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</si>
  <si>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</si>
  <si>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</si>
  <si>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</si>
  <si>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</si>
  <si>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</si>
  <si>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</si>
  <si>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</si>
  <si>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</si>
  <si>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</si>
  <si>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</si>
  <si>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</si>
  <si>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</si>
  <si>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</si>
  <si>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</si>
  <si>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</si>
  <si>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</si>
  <si>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</si>
  <si>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</si>
  <si>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</si>
  <si>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</si>
  <si>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</si>
  <si>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</si>
  <si>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</si>
  <si>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</si>
  <si>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</si>
  <si>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</si>
  <si>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</si>
  <si>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</si>
  <si>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</si>
  <si>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</si>
  <si>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</si>
  <si>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</si>
  <si>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</si>
  <si>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</si>
  <si>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</si>
  <si>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</si>
  <si>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</si>
  <si>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</si>
  <si>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</si>
  <si>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</si>
  <si>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</si>
  <si>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</si>
  <si>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</si>
  <si>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</si>
  <si>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</si>
  <si>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</si>
  <si>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</si>
  <si>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</si>
  <si>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</si>
  <si>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</si>
  <si>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</si>
  <si>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</si>
  <si>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</si>
  <si>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</si>
  <si>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</si>
  <si>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</si>
  <si>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</si>
  <si>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</si>
  <si>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</si>
  <si>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</si>
  <si>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</si>
  <si>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</si>
  <si>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</si>
  <si>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</si>
  <si>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</si>
  <si>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</si>
  <si>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</si>
  <si>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</si>
  <si>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</si>
  <si>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</si>
  <si>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</si>
  <si>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</si>
  <si>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</si>
  <si>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</si>
  <si>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</si>
  <si>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</si>
  <si>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</si>
  <si>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</si>
  <si>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</si>
  <si>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</si>
  <si>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</si>
  <si>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</si>
  <si>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</si>
  <si>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</si>
  <si>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</si>
  <si>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</si>
  <si>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</si>
  <si>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</si>
  <si>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</si>
  <si>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</si>
  <si>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</si>
  <si>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</si>
  <si>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</si>
  <si>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</si>
  <si>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</si>
  <si>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</si>
  <si>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</si>
  <si>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</si>
  <si>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</si>
  <si>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</si>
  <si>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</si>
  <si>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</si>
  <si>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</si>
  <si>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</si>
  <si>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</si>
  <si>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</si>
  <si>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</si>
  <si>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</si>
  <si>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</si>
  <si>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</si>
  <si>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</si>
  <si>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</si>
  <si>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</si>
  <si>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</si>
  <si>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</si>
  <si>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</si>
  <si>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</si>
  <si>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</si>
  <si>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</si>
  <si>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</si>
  <si>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</si>
  <si>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</si>
  <si>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</si>
  <si>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</si>
  <si>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</si>
  <si>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</si>
  <si>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</si>
  <si>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</si>
  <si>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</si>
  <si>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</si>
  <si>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</si>
  <si>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</si>
  <si>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</si>
  <si>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</si>
  <si>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</si>
  <si>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</si>
  <si>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</si>
  <si>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</si>
  <si>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</si>
  <si>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</si>
  <si>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</si>
  <si>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</si>
  <si>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</si>
  <si>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</si>
  <si>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</si>
  <si>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</si>
  <si>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</si>
  <si>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</si>
  <si>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</si>
  <si>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</si>
  <si>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</si>
  <si>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</si>
  <si>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</si>
  <si>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</si>
  <si>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</si>
  <si>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</si>
  <si>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</si>
  <si>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</si>
  <si>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</si>
  <si>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</si>
  <si>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</si>
  <si>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</si>
  <si>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</si>
  <si>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</si>
  <si>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</si>
  <si>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</si>
  <si>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</si>
  <si>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</si>
  <si>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</si>
  <si>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</si>
  <si>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</si>
  <si>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</si>
  <si>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</si>
  <si>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</si>
  <si>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</si>
  <si>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</si>
  <si>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</si>
  <si>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</si>
  <si>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</si>
  <si>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</si>
  <si>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</si>
  <si>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</si>
  <si>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</si>
  <si>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</si>
  <si>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</si>
  <si>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</si>
  <si>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</si>
  <si>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</si>
  <si>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</si>
  <si>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</si>
  <si>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</si>
  <si>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</si>
  <si>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</si>
  <si>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</si>
  <si>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</si>
  <si>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</si>
  <si>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</si>
  <si>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</si>
  <si>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</si>
  <si>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</si>
  <si>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</si>
  <si>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</si>
  <si>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</si>
  <si>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</si>
  <si>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</si>
  <si>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</si>
  <si>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</si>
  <si>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</si>
  <si>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</si>
  <si>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</si>
  <si>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</si>
  <si>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</si>
  <si>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</si>
  <si>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</si>
  <si>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</si>
  <si>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</si>
  <si>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</si>
  <si>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</si>
  <si>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</si>
  <si>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</si>
  <si>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</si>
  <si>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</si>
  <si>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</si>
  <si>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</si>
  <si>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</si>
  <si>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</si>
  <si>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</si>
  <si>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</si>
  <si>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</si>
  <si>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</si>
  <si>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</si>
  <si>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</si>
  <si>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</si>
  <si>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</si>
  <si>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</si>
  <si>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</si>
  <si>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</si>
  <si>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</si>
  <si>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</si>
  <si>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</si>
  <si>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</si>
  <si>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</si>
  <si>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</si>
  <si>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</si>
  <si>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</si>
  <si>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</si>
  <si>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</si>
  <si>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</si>
  <si>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</si>
  <si>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</si>
  <si>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</si>
  <si>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</si>
  <si>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</si>
  <si>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</si>
  <si>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</si>
  <si>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</si>
  <si>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</si>
  <si>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</si>
  <si>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</si>
  <si>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</si>
  <si>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</si>
  <si>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</si>
  <si>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</si>
  <si>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</si>
  <si>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</si>
  <si>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</si>
  <si>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</si>
  <si>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</si>
  <si>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</si>
  <si>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</si>
  <si>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</si>
  <si>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</si>
  <si>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</si>
  <si>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</si>
  <si>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</si>
  <si>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</si>
  <si>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</si>
  <si>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</si>
  <si>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</si>
  <si>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</si>
  <si>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</si>
  <si>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</si>
  <si>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</si>
  <si>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</si>
  <si>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</si>
  <si>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</si>
  <si>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</si>
  <si>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</si>
  <si>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</si>
  <si>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</si>
  <si>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</si>
  <si>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</si>
  <si>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</si>
  <si>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</si>
  <si>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</si>
  <si>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</si>
  <si>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</si>
  <si>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</si>
  <si>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</si>
  <si>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</si>
  <si>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</si>
  <si>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</si>
  <si>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</si>
  <si>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</si>
  <si>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</si>
  <si>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</si>
  <si>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</si>
  <si>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</si>
  <si>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</si>
  <si>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</si>
  <si>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</si>
  <si>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</si>
  <si>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</si>
  <si>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</si>
  <si>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</si>
  <si>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</si>
  <si>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</si>
  <si>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</si>
  <si>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</si>
  <si>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</si>
  <si>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</si>
  <si>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</si>
  <si>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</si>
  <si>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</si>
  <si>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</si>
  <si>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</si>
  <si>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</si>
  <si>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</si>
  <si>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</si>
  <si>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</si>
  <si>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</si>
  <si>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</si>
  <si>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</si>
  <si>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</si>
  <si>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</si>
  <si>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</si>
  <si>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</si>
  <si>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</si>
  <si>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</si>
  <si>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</si>
  <si>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</si>
  <si>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</si>
  <si>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</si>
  <si>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</si>
  <si>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</si>
  <si>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</si>
  <si>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</si>
  <si>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</si>
  <si>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</si>
  <si>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</si>
  <si>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</si>
  <si>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</si>
  <si>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</si>
  <si>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</si>
  <si>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</si>
  <si>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</si>
  <si>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</si>
  <si>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</si>
  <si>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</si>
  <si>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</si>
  <si>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</si>
  <si>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</si>
  <si>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</si>
  <si>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</si>
  <si>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</si>
  <si>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</si>
  <si>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</si>
  <si>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</si>
  <si>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</si>
  <si>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</si>
  <si>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</si>
  <si>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</si>
  <si>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</si>
  <si>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</si>
  <si>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</si>
  <si>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</si>
  <si>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</si>
  <si>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</si>
  <si>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</si>
  <si>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</si>
  <si>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</si>
  <si>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</si>
  <si>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</si>
  <si>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</si>
  <si>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</si>
  <si>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</si>
  <si>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</si>
  <si>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</si>
  <si>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</si>
  <si>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</si>
  <si>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</si>
  <si>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</si>
  <si>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</si>
  <si>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</si>
  <si>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</si>
  <si>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</si>
  <si>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</si>
  <si>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</si>
  <si>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</si>
  <si>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</si>
  <si>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</si>
  <si>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</si>
  <si>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</si>
  <si>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</si>
  <si>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</si>
  <si>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</si>
  <si>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</si>
  <si>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</si>
  <si>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</si>
  <si>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</si>
  <si>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</si>
  <si>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</si>
  <si>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</si>
  <si>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</si>
  <si>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</si>
  <si>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</si>
  <si>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</si>
  <si>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</si>
  <si>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</si>
  <si>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</si>
  <si>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</si>
  <si>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</si>
  <si>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</si>
  <si>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</si>
  <si>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</si>
  <si>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</si>
  <si>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</si>
  <si>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</si>
  <si>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</si>
  <si>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</si>
  <si>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</si>
  <si>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</si>
  <si>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</si>
  <si>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</si>
  <si>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</si>
  <si>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</si>
  <si>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</si>
  <si>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</si>
  <si>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</si>
  <si>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</si>
  <si>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</si>
  <si>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</si>
  <si>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</si>
  <si>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</si>
  <si>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</si>
  <si>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</si>
  <si>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</si>
  <si>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</si>
  <si>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</si>
  <si>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</si>
  <si>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</si>
  <si>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</si>
  <si>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</si>
  <si>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</si>
  <si>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</si>
  <si>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</si>
  <si>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</si>
  <si>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</si>
  <si>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</si>
  <si>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</si>
  <si>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</si>
  <si>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</si>
  <si>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</si>
  <si>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</si>
  <si>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</si>
  <si>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</si>
  <si>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</si>
  <si>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</si>
  <si>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</si>
  <si>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</si>
  <si>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</si>
  <si>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</si>
  <si>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</si>
  <si>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</si>
  <si>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</si>
  <si>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</si>
  <si>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</si>
  <si>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</si>
  <si>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</si>
  <si>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</si>
  <si>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</si>
  <si>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</si>
  <si>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</si>
  <si>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</si>
  <si>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</si>
  <si>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</si>
  <si>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</si>
  <si>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</si>
  <si>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</si>
  <si>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</si>
  <si>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</si>
  <si>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</si>
  <si>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</si>
  <si>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</si>
  <si>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</si>
  <si>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</si>
  <si>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</si>
  <si>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</si>
  <si>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</si>
  <si>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</si>
  <si>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</si>
  <si>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</si>
  <si>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</si>
  <si>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</si>
  <si>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</si>
  <si>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</si>
  <si>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</si>
  <si>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</si>
  <si>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</si>
  <si>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</si>
  <si>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</si>
  <si>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</si>
  <si>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</si>
  <si>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</si>
  <si>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</si>
  <si>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</si>
  <si>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</si>
  <si>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</si>
  <si>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</si>
  <si>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</si>
  <si>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</si>
  <si>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</si>
  <si>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</si>
  <si>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</si>
  <si>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</si>
  <si>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</si>
  <si>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</si>
  <si>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</si>
  <si>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</si>
  <si>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</si>
  <si>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</si>
  <si>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</si>
  <si>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</si>
  <si>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</si>
  <si>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</si>
  <si>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</si>
  <si>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</si>
  <si>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</si>
  <si>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</si>
  <si>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</si>
  <si>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</si>
  <si>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</si>
  <si>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</si>
  <si>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</si>
  <si>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</si>
  <si>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</si>
  <si>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</si>
  <si>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</si>
  <si>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</si>
  <si>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</si>
  <si>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</si>
  <si>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</si>
  <si>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</si>
  <si>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</si>
  <si>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</si>
  <si>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</si>
  <si>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</si>
  <si>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</si>
  <si>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</si>
  <si>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</si>
  <si>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</si>
  <si>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</si>
  <si>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</si>
  <si>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</si>
  <si>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</si>
  <si>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</si>
  <si>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</si>
  <si>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</si>
  <si>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</si>
  <si>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</si>
  <si>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</si>
  <si>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</si>
  <si>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</si>
  <si>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</si>
  <si>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</si>
  <si>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</si>
  <si>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</si>
  <si>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</si>
  <si>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</si>
  <si>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</si>
  <si>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</si>
  <si>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</si>
  <si>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</si>
  <si>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</si>
  <si>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</si>
  <si>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</si>
  <si>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</si>
  <si>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</si>
  <si>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</si>
  <si>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</si>
  <si>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</si>
  <si>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</si>
  <si>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</si>
  <si>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</si>
  <si>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</si>
  <si>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</si>
  <si>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</si>
  <si>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</si>
  <si>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</si>
  <si>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</si>
  <si>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</si>
  <si>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</si>
  <si>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</si>
  <si>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</si>
  <si>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</si>
  <si>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</si>
  <si>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</si>
  <si>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</si>
  <si>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</si>
  <si>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</si>
  <si>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</si>
  <si>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</si>
  <si>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</si>
  <si>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</si>
  <si>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</si>
  <si>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</si>
  <si>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</si>
  <si>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</si>
  <si>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</si>
  <si>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</si>
  <si>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</si>
  <si>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</si>
  <si>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</si>
  <si>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</si>
  <si>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</si>
  <si>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</si>
  <si>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</si>
  <si>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</si>
  <si>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</si>
  <si>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</si>
  <si>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</si>
  <si>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</si>
  <si>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</si>
  <si>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</si>
  <si>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</si>
  <si>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</si>
  <si>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</si>
  <si>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</si>
  <si>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</si>
  <si>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</si>
  <si>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</si>
  <si>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</si>
  <si>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</si>
  <si>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</si>
  <si>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</si>
  <si>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</si>
  <si>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</si>
  <si>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</si>
  <si>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</si>
  <si>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</si>
  <si>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</si>
  <si>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</si>
  <si>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</si>
  <si>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</si>
  <si>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</si>
  <si>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</si>
  <si>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</si>
  <si>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</si>
  <si>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</si>
  <si>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</si>
  <si>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</si>
  <si>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</si>
  <si>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</si>
  <si>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</si>
  <si>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</si>
  <si>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</si>
  <si>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</si>
  <si>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</si>
  <si>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</si>
  <si>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</si>
  <si>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</si>
  <si>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</si>
  <si>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</si>
  <si>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</si>
  <si>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</si>
  <si>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</si>
  <si>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</si>
  <si>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</si>
  <si>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</si>
  <si>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</si>
  <si>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</si>
  <si>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</si>
  <si>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</si>
  <si>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</si>
  <si>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</si>
  <si>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</si>
  <si>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</si>
  <si>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</si>
  <si>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</si>
  <si>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</si>
  <si>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</si>
  <si>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</si>
  <si>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</si>
  <si>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</si>
  <si>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</si>
  <si>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</si>
  <si>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</si>
  <si>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</si>
  <si>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</si>
  <si>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</si>
  <si>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</si>
  <si>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</si>
  <si>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</si>
  <si>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</si>
  <si>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</si>
  <si>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</si>
  <si>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</si>
  <si>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</si>
  <si>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</si>
  <si>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</si>
  <si>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</si>
  <si>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</si>
  <si>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</si>
  <si>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</si>
  <si>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</si>
  <si>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</si>
  <si>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</si>
  <si>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</si>
  <si>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</si>
  <si>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</si>
  <si>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</si>
  <si>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</si>
  <si>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</si>
  <si>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</si>
  <si>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</si>
  <si>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</si>
  <si>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</si>
  <si>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</si>
  <si>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</si>
  <si>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</si>
  <si>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</si>
  <si>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</si>
  <si>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</si>
  <si>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</si>
  <si>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</si>
  <si>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</si>
  <si>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</si>
  <si>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</si>
  <si>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</si>
  <si>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</si>
  <si>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</si>
  <si>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</si>
  <si>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</si>
  <si>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</si>
  <si>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</si>
  <si>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</si>
  <si>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</si>
  <si>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</si>
  <si>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</si>
  <si>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</si>
  <si>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</si>
  <si>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</si>
  <si>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</si>
  <si>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</si>
  <si>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</si>
  <si>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</si>
  <si>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</si>
  <si>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</si>
  <si>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</si>
  <si>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</si>
  <si>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</si>
  <si>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</si>
  <si>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</si>
  <si>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</si>
  <si>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</si>
  <si>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</si>
  <si>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</si>
  <si>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</si>
  <si>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</si>
  <si>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</si>
  <si>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</si>
  <si>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</si>
  <si>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</si>
  <si>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</si>
  <si>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</si>
  <si>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</si>
  <si>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</si>
  <si>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</si>
  <si>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</si>
  <si>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</si>
  <si>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</si>
  <si>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</si>
  <si>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</si>
  <si>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</si>
  <si>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</si>
  <si>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</si>
  <si>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</si>
  <si>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</si>
  <si>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</si>
  <si>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</si>
  <si>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</si>
  <si>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</si>
  <si>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</si>
  <si>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</si>
  <si>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</si>
  <si>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</si>
  <si>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</si>
  <si>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</si>
  <si>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</si>
  <si>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</si>
  <si>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</si>
  <si>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</si>
  <si>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</si>
  <si>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</si>
  <si>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</si>
  <si>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</si>
  <si>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</si>
  <si>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</si>
  <si>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</si>
  <si>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</si>
  <si>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</si>
  <si>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</si>
  <si>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</si>
  <si>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</si>
  <si>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</si>
  <si>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</si>
  <si>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</si>
  <si>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</si>
  <si>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</si>
  <si>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</si>
  <si>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</si>
  <si>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</si>
  <si>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</si>
  <si>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</si>
  <si>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</si>
  <si>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</si>
  <si>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</si>
  <si>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</si>
  <si>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</si>
  <si>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</si>
  <si>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</si>
  <si>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</si>
  <si>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</si>
  <si>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</si>
  <si>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</si>
  <si>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</si>
  <si>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</si>
  <si>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</si>
  <si>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</si>
  <si>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</si>
  <si>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</si>
  <si>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</si>
  <si>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</si>
  <si>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</si>
  <si>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</si>
  <si>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</si>
  <si>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</si>
  <si>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</si>
  <si>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</si>
  <si>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</si>
  <si>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</si>
  <si>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</si>
  <si>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</si>
  <si>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</si>
  <si>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</si>
  <si>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</si>
  <si>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</si>
  <si>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</si>
  <si>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</si>
  <si>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</si>
  <si>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</si>
  <si>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</si>
  <si>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</si>
  <si>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</si>
  <si>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</si>
  <si>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</si>
  <si>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</si>
  <si>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</si>
  <si>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</si>
  <si>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</si>
  <si>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</si>
  <si>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</si>
  <si>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</si>
  <si>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</si>
  <si>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</si>
  <si>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</si>
  <si>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</si>
  <si>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</si>
  <si>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</si>
  <si>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</si>
  <si>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</si>
  <si>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</si>
  <si>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</si>
  <si>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</si>
  <si>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</si>
  <si>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</si>
  <si>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</si>
  <si>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</si>
  <si>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</si>
  <si>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</si>
  <si>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</si>
  <si>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</si>
  <si>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</si>
  <si>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</si>
  <si>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</si>
  <si>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</si>
  <si>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</si>
  <si>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</si>
  <si>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</si>
  <si>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</si>
  <si>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</si>
  <si>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</si>
  <si>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</si>
  <si>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</si>
  <si>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</si>
  <si>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</si>
  <si>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</si>
  <si>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</si>
  <si>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</si>
  <si>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</si>
  <si>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</si>
  <si>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</si>
  <si>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</si>
  <si>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</si>
  <si>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</si>
  <si>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</si>
  <si>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</si>
  <si>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</si>
  <si>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</si>
  <si>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</si>
  <si>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</si>
  <si>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</si>
  <si>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</si>
  <si>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</si>
  <si>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</si>
  <si>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</si>
  <si>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</si>
  <si>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</si>
  <si>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</si>
  <si>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</si>
  <si>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</si>
  <si>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</si>
  <si>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</si>
  <si>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</si>
  <si>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</si>
  <si>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</si>
  <si>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</si>
  <si>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</si>
  <si>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</si>
  <si>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</si>
  <si>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</si>
  <si>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</si>
  <si>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</si>
  <si>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</si>
  <si>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</si>
  <si>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</si>
  <si>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</si>
  <si>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</si>
  <si>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</si>
  <si>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</si>
  <si>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</si>
  <si>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</si>
  <si>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</si>
  <si>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</si>
  <si>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</si>
  <si>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</si>
  <si>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</si>
  <si>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</si>
  <si>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</si>
  <si>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</si>
  <si>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</si>
  <si>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</si>
  <si>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</si>
  <si>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</si>
  <si>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</si>
  <si>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</si>
  <si>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</si>
  <si>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</si>
  <si>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</si>
  <si>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</si>
  <si>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</si>
  <si>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</si>
  <si>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</si>
  <si>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</si>
  <si>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</si>
  <si>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</si>
  <si>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</si>
  <si>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</si>
  <si>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</si>
  <si>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</si>
  <si>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</si>
  <si>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</si>
  <si>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</si>
  <si>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</si>
  <si>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</si>
  <si>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</si>
  <si>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</si>
  <si>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</si>
  <si>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</si>
  <si>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</si>
  <si>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</si>
  <si>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</si>
  <si>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</si>
  <si>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</si>
  <si>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</si>
  <si>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</si>
  <si>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</si>
  <si>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</si>
  <si>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</si>
  <si>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</si>
  <si>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</si>
  <si>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</si>
  <si>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</si>
  <si>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</si>
  <si>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</si>
  <si>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</si>
  <si>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</si>
  <si>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</si>
  <si>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</si>
  <si>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</si>
  <si>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</si>
  <si>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</si>
  <si>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</si>
  <si>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</si>
  <si>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</si>
  <si>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</si>
  <si>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</si>
  <si>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</si>
  <si>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</si>
  <si>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</si>
  <si>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</si>
  <si>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</si>
  <si>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</si>
  <si>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</si>
  <si>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</si>
  <si>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</si>
  <si>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</si>
  <si>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</si>
  <si>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</si>
  <si>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</si>
  <si>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</si>
  <si>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</si>
  <si>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</si>
  <si>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</si>
  <si>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</si>
  <si>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</si>
  <si>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</si>
  <si>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</si>
  <si>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</si>
  <si>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</si>
  <si>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</si>
  <si>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</si>
  <si>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</si>
  <si>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</si>
  <si>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</si>
  <si>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</si>
  <si>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</si>
  <si>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</si>
  <si>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</si>
  <si>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</si>
  <si>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</si>
  <si>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</si>
  <si>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</si>
  <si>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</si>
  <si>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</si>
  <si>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</si>
  <si>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</si>
  <si>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</si>
  <si>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</si>
  <si>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</si>
  <si>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</si>
  <si>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</si>
  <si>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</si>
  <si>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</si>
  <si>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</si>
  <si>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</si>
  <si>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</si>
  <si>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</si>
  <si>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</si>
  <si>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</si>
  <si>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</si>
  <si>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</si>
  <si>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</si>
  <si>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</si>
  <si>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</si>
  <si>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</si>
  <si>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</si>
  <si>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</si>
  <si>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</si>
  <si>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</si>
  <si>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</si>
  <si>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</si>
  <si>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</si>
  <si>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</si>
  <si>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</si>
  <si>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</si>
  <si>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</si>
  <si>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</si>
  <si>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</si>
  <si>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</si>
  <si>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</si>
  <si>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</si>
  <si>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</si>
  <si>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</si>
  <si>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</si>
  <si>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</si>
  <si>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</si>
  <si>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</si>
  <si>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</si>
  <si>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</si>
  <si>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</si>
  <si>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</si>
  <si>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</si>
  <si>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</si>
  <si>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</si>
  <si>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</si>
  <si>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</si>
  <si>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</si>
  <si>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</si>
  <si>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</si>
  <si>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</si>
  <si>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</si>
  <si>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</si>
  <si>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</si>
  <si>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</si>
  <si>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</si>
  <si>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</si>
  <si>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</si>
  <si>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</si>
  <si>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</si>
  <si>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</si>
  <si>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</si>
  <si>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</si>
  <si>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</si>
  <si>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</si>
  <si>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</si>
  <si>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</si>
  <si>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</si>
  <si>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</si>
  <si>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</si>
  <si>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</si>
  <si>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</si>
  <si>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</si>
  <si>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</si>
  <si>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</si>
  <si>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</si>
  <si>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</si>
  <si>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</si>
  <si>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</si>
  <si>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</si>
  <si>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</si>
  <si>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</si>
  <si>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</si>
  <si>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</si>
  <si>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</si>
  <si>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</si>
  <si>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</si>
  <si>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</si>
  <si>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</si>
  <si>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</si>
  <si>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</si>
  <si>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</si>
  <si>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</si>
  <si>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</si>
  <si>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</si>
  <si>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</si>
  <si>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</si>
  <si>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</si>
  <si>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</si>
  <si>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</si>
  <si>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</si>
  <si>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</si>
  <si>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</si>
  <si>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</si>
  <si>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</si>
  <si>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</si>
  <si>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</si>
  <si>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</si>
  <si>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</si>
  <si>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</si>
  <si>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</si>
  <si>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</si>
  <si>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</si>
  <si>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</si>
  <si>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</si>
  <si>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</si>
  <si>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</si>
  <si>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</si>
  <si>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</si>
  <si>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</si>
  <si>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</si>
  <si>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</si>
  <si>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</si>
  <si>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</si>
  <si>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</si>
  <si>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</si>
  <si>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</si>
  <si>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</si>
  <si>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</si>
  <si>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</si>
  <si>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</si>
  <si>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</si>
  <si>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</si>
  <si>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</si>
  <si>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</si>
  <si>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</si>
  <si>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</si>
  <si>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</si>
  <si>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</si>
  <si>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</si>
  <si>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</si>
  <si>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</si>
  <si>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</si>
  <si>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</si>
  <si>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</si>
  <si>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</si>
  <si>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</si>
  <si>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</si>
  <si>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</si>
  <si>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</si>
  <si>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</si>
  <si>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</si>
  <si>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</si>
  <si>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</si>
  <si>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</si>
  <si>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</si>
  <si>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</si>
  <si>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</si>
  <si>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</si>
  <si>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</si>
  <si>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</si>
  <si>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</si>
  <si>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</si>
  <si>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</si>
  <si>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</si>
  <si>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</si>
  <si>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</si>
  <si>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</si>
  <si>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</si>
  <si>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</si>
  <si>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</si>
  <si>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</si>
  <si>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</si>
  <si>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</si>
  <si>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</si>
  <si>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</si>
  <si>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</si>
  <si>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</si>
  <si>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</si>
  <si>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</si>
  <si>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</si>
  <si>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</si>
  <si>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</si>
  <si>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</si>
  <si>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</si>
  <si>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</si>
  <si>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</si>
  <si>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</si>
  <si>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</si>
  <si>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</si>
  <si>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</si>
  <si>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</si>
  <si>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</si>
  <si>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</si>
  <si>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</si>
  <si>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</si>
  <si>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</si>
  <si>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</si>
  <si>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</si>
  <si>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</si>
  <si>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</si>
  <si>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</si>
  <si>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</si>
  <si>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</si>
  <si>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</si>
  <si>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</si>
  <si>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</si>
  <si>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</si>
  <si>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</si>
  <si>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</si>
  <si>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</si>
  <si>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</si>
  <si>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</si>
  <si>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</si>
  <si>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</si>
  <si>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</si>
  <si>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</si>
  <si>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</si>
  <si>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</si>
  <si>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</si>
  <si>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</si>
  <si>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</si>
  <si>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</si>
  <si>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</si>
  <si>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</si>
  <si>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</si>
  <si>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</si>
  <si>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</si>
  <si>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</si>
  <si>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</si>
  <si>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</si>
  <si>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</si>
  <si>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</si>
  <si>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</si>
  <si>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</si>
  <si>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</si>
  <si>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</si>
  <si>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</si>
  <si>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</si>
  <si>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</si>
  <si>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</si>
  <si>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</si>
  <si>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</si>
  <si>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</si>
  <si>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</si>
  <si>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</si>
  <si>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</si>
  <si>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</si>
  <si>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</si>
  <si>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</si>
  <si>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</si>
  <si>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</si>
  <si>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</si>
  <si>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</si>
  <si>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</si>
  <si>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</si>
  <si>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</si>
  <si>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</si>
  <si>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</si>
  <si>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</si>
  <si>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</si>
  <si>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</si>
  <si>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</si>
  <si>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</si>
  <si>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</si>
  <si>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</si>
  <si>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</si>
  <si>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</si>
  <si>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</si>
  <si>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</si>
  <si>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</si>
  <si>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</si>
  <si>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</si>
  <si>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</si>
  <si>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</si>
  <si>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</si>
  <si>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</si>
  <si>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</si>
  <si>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</si>
  <si>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</si>
  <si>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</si>
  <si>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</si>
  <si>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</si>
  <si>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</si>
  <si>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</si>
  <si>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</si>
  <si>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</si>
  <si>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</si>
  <si>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</si>
  <si>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</si>
  <si>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</si>
  <si>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</si>
  <si>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</si>
  <si>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</si>
  <si>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</si>
  <si>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</si>
  <si>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</si>
  <si>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</si>
  <si>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</si>
  <si>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</si>
  <si>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</si>
  <si>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</si>
  <si>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</si>
  <si>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</si>
  <si>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</si>
  <si>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</si>
  <si>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</si>
  <si>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</si>
  <si>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</si>
  <si>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</si>
  <si>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</si>
  <si>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</si>
  <si>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</si>
  <si>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</si>
  <si>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</si>
  <si>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</si>
  <si>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</si>
  <si>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</si>
  <si>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</si>
  <si>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</si>
  <si>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</si>
  <si>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</si>
  <si>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</si>
  <si>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</si>
  <si>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</si>
  <si>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</si>
  <si>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</si>
  <si>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</si>
  <si>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</si>
  <si>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</si>
  <si>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</si>
  <si>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</si>
  <si>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</si>
  <si>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</si>
  <si>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</si>
  <si>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</si>
  <si>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</si>
  <si>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</si>
  <si>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</si>
  <si>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</si>
  <si>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</si>
  <si>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</si>
  <si>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</si>
  <si>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</si>
  <si>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</si>
  <si>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</si>
  <si>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</si>
  <si>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</si>
  <si>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</si>
  <si>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</si>
  <si>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</si>
  <si>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</si>
  <si>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</si>
  <si>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</si>
  <si>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</si>
  <si>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</si>
  <si>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</si>
  <si>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</si>
  <si>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</si>
  <si>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</si>
  <si>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</si>
  <si>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</si>
  <si>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</si>
  <si>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</si>
  <si>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</si>
  <si>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</si>
  <si>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</si>
  <si>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</si>
  <si>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</si>
  <si>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</si>
  <si>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</si>
  <si>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</si>
  <si>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</si>
  <si>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</si>
  <si>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</si>
  <si>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</si>
  <si>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</si>
  <si>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</si>
  <si>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</si>
  <si>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</si>
  <si>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</si>
  <si>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</si>
  <si>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</si>
  <si>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</si>
  <si>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</si>
  <si>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</si>
  <si>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</si>
  <si>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</si>
  <si>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</si>
  <si>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</si>
  <si>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</si>
  <si>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</si>
  <si>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</si>
  <si>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</si>
  <si>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</si>
  <si>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</si>
  <si>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</si>
  <si>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</si>
  <si>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</si>
  <si>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</si>
  <si>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</si>
  <si>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</si>
  <si>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</si>
  <si>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</si>
  <si>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</si>
  <si>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</si>
  <si>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</si>
  <si>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</si>
  <si>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</si>
  <si>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</si>
  <si>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</si>
  <si>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</si>
  <si>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</si>
  <si>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</si>
  <si>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</si>
  <si>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</si>
  <si>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</si>
  <si>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</si>
  <si>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</si>
  <si>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</si>
  <si>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</si>
  <si>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</si>
  <si>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</si>
  <si>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</si>
  <si>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</si>
  <si>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</si>
  <si>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</si>
  <si>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</si>
  <si>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</si>
  <si>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</si>
  <si>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</si>
  <si>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</si>
  <si>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</si>
  <si>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</si>
  <si>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</si>
  <si>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</si>
  <si>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</si>
  <si>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</si>
  <si>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</si>
  <si>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</si>
  <si>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</si>
  <si>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</si>
  <si>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</si>
  <si>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</si>
  <si>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</si>
  <si>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</si>
  <si>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</si>
  <si>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</si>
  <si>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</si>
  <si>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</si>
  <si>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</si>
  <si>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</si>
  <si>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</si>
  <si>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</si>
  <si>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</si>
  <si>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</si>
  <si>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</si>
  <si>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</si>
  <si>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</si>
  <si>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</si>
  <si>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</si>
  <si>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</si>
  <si>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</si>
  <si>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</si>
  <si>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</si>
  <si>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</si>
  <si>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</si>
  <si>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</si>
  <si>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</si>
  <si>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</si>
  <si>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</si>
  <si>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</si>
  <si>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</si>
  <si>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</si>
  <si>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</si>
  <si>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</si>
  <si>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</si>
  <si>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</si>
  <si>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</si>
  <si>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</si>
  <si>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</si>
  <si>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</si>
  <si>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</si>
  <si>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</si>
  <si>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</si>
  <si>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</si>
  <si>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</si>
  <si>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</si>
  <si>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</si>
  <si>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</si>
  <si>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</si>
  <si>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</si>
  <si>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</si>
  <si>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</si>
  <si>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</si>
  <si>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</si>
  <si>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</si>
  <si>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</si>
  <si>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</si>
  <si>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</si>
  <si>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</si>
  <si>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</si>
  <si>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</si>
  <si>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</si>
  <si>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</si>
  <si>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</si>
  <si>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</si>
  <si>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</si>
  <si>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</si>
  <si>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</si>
  <si>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</si>
  <si>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</si>
  <si>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</si>
  <si>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</si>
  <si>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</si>
  <si>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</si>
  <si>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</si>
  <si>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</si>
  <si>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</si>
  <si>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</si>
  <si>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</si>
  <si>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</si>
  <si>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</si>
  <si>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</si>
  <si>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</si>
  <si>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</si>
  <si>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</si>
  <si>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</si>
  <si>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</si>
  <si>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</si>
  <si>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</si>
  <si>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</si>
  <si>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</si>
  <si>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</si>
  <si>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</si>
  <si>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</si>
  <si>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</si>
  <si>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</si>
  <si>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</si>
  <si>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</si>
  <si>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</si>
  <si>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</si>
  <si>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</si>
  <si>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</si>
  <si>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</si>
  <si>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</si>
  <si>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</si>
  <si>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</si>
  <si>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</si>
  <si>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</si>
  <si>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</si>
  <si>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</si>
  <si>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</si>
  <si>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</si>
  <si>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</si>
  <si>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</si>
  <si>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</si>
  <si>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</si>
  <si>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</si>
  <si>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</si>
  <si>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</si>
  <si>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</si>
  <si>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</si>
  <si>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</si>
  <si>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</si>
  <si>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</si>
  <si>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</si>
  <si>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</si>
  <si>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</si>
  <si>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</si>
  <si>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</si>
  <si>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</si>
  <si>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</si>
  <si>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</si>
  <si>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</si>
  <si>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</si>
  <si>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</si>
  <si>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</si>
  <si>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</si>
  <si>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</si>
  <si>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</si>
  <si>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</si>
  <si>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</si>
  <si>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</si>
  <si>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</si>
  <si>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</si>
  <si>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</si>
  <si>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</si>
  <si>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</si>
  <si>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</si>
  <si>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</si>
  <si>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</si>
  <si>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</si>
  <si>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</si>
  <si>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</si>
  <si>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</si>
  <si>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</si>
  <si>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</si>
  <si>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</si>
  <si>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</si>
  <si>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</si>
  <si>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</si>
  <si>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</si>
  <si>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</si>
  <si>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</si>
  <si>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</si>
  <si>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</si>
  <si>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</si>
  <si>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</si>
  <si>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</si>
  <si>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</si>
  <si>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</si>
  <si>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</si>
  <si>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</si>
  <si>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</si>
  <si>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</si>
  <si>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</si>
  <si>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</si>
  <si>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</si>
  <si>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</si>
  <si>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</si>
  <si>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</si>
  <si>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</si>
  <si>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</si>
  <si>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</si>
  <si>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</si>
  <si>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</si>
  <si>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</si>
  <si>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</si>
  <si>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</si>
  <si>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</si>
  <si>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</si>
  <si>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</si>
  <si>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</si>
  <si>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</si>
  <si>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</si>
  <si>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</si>
  <si>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</si>
  <si>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</si>
  <si>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</si>
  <si>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</si>
  <si>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</si>
  <si>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</si>
  <si>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</si>
  <si>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</si>
  <si>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</si>
  <si>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</si>
  <si>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</si>
  <si>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</si>
  <si>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</si>
  <si>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</si>
  <si>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</si>
  <si>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</si>
  <si>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</si>
  <si>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</si>
  <si>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</si>
  <si>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</si>
  <si>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</si>
  <si>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</si>
  <si>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</si>
  <si>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</si>
  <si>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</si>
  <si>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</si>
  <si>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</si>
  <si>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</si>
  <si>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</si>
  <si>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</si>
  <si>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</si>
  <si>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</si>
  <si>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</si>
  <si>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</si>
  <si>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</si>
  <si>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</si>
  <si>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</si>
  <si>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</si>
  <si>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</si>
  <si>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</si>
  <si>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</si>
  <si>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</si>
  <si>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</si>
  <si>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</si>
  <si>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</si>
  <si>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</si>
  <si>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</si>
  <si>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</si>
  <si>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</si>
  <si>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</si>
  <si>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</si>
  <si>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</si>
  <si>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</si>
  <si>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</si>
  <si>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</si>
  <si>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</si>
  <si>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</si>
  <si>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</si>
  <si>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</si>
  <si>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</si>
  <si>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</si>
  <si>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</si>
  <si>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</si>
  <si>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</si>
  <si>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</si>
  <si>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</si>
  <si>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</si>
  <si>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</si>
  <si>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</si>
  <si>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</si>
  <si>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</si>
  <si>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</si>
  <si>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</si>
  <si>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</si>
  <si>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</si>
  <si>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</si>
  <si>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</si>
  <si>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</si>
  <si>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</si>
  <si>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</si>
  <si>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</si>
  <si>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</si>
  <si>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</si>
  <si>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</si>
  <si>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</si>
  <si>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</si>
  <si>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</si>
  <si>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</si>
  <si>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</si>
  <si>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</si>
  <si>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</si>
  <si>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</si>
  <si>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</si>
  <si>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</si>
  <si>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</si>
  <si>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</si>
  <si>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</si>
  <si>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</si>
  <si>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</si>
  <si>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</si>
  <si>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</si>
  <si>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</si>
  <si>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</si>
  <si>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</si>
  <si>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</si>
  <si>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</si>
  <si>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</si>
  <si>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</si>
  <si>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</si>
  <si>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</si>
  <si>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</si>
  <si>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</si>
  <si>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</si>
  <si>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</si>
  <si>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</si>
  <si>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</si>
  <si>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</si>
  <si>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</si>
  <si>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</si>
  <si>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</si>
  <si>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</si>
  <si>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</si>
  <si>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</si>
  <si>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</si>
  <si>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</si>
  <si>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</si>
  <si>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</si>
  <si>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</si>
  <si>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</si>
  <si>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</si>
  <si>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</si>
  <si>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</si>
  <si>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</si>
  <si>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</si>
  <si>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</si>
  <si>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</si>
  <si>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</si>
  <si>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</si>
  <si>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</si>
  <si>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</si>
  <si>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</si>
  <si>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</si>
  <si>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</si>
  <si>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</si>
  <si>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</si>
  <si>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</si>
  <si>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</si>
  <si>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</si>
  <si>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</si>
  <si>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</si>
  <si>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</si>
  <si>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</si>
  <si>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</si>
  <si>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</si>
  <si>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</si>
  <si>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</si>
  <si>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</si>
  <si>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</si>
  <si>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</si>
  <si>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</si>
  <si>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</si>
  <si>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</si>
  <si>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</si>
  <si>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</si>
  <si>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</si>
  <si>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</si>
  <si>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</si>
  <si>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</si>
  <si>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</si>
  <si>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</si>
  <si>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</si>
  <si>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</si>
  <si>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</si>
  <si>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</si>
  <si>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</si>
  <si>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</si>
  <si>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</si>
  <si>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</si>
  <si>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</si>
  <si>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</si>
  <si>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</si>
  <si>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</si>
  <si>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</si>
  <si>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</si>
  <si>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</si>
  <si>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</si>
  <si>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</si>
  <si>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</si>
  <si>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</si>
  <si>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</si>
  <si>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</si>
  <si>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</si>
  <si>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</si>
  <si>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</si>
  <si>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</si>
  <si>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</si>
  <si>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</si>
  <si>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</si>
  <si>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</si>
  <si>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</si>
  <si>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</si>
  <si>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</si>
  <si>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</si>
  <si>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</si>
  <si>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</si>
  <si>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</si>
  <si>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</si>
  <si>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</si>
  <si>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</si>
  <si>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</si>
  <si>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</si>
  <si>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</si>
  <si>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</si>
  <si>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</si>
  <si>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</si>
  <si>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</si>
  <si>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</si>
  <si>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</si>
  <si>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</si>
  <si>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</si>
  <si>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</si>
  <si>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</si>
  <si>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</si>
  <si>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</si>
  <si>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</si>
  <si>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</si>
  <si>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</si>
  <si>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</si>
  <si>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</si>
  <si>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</si>
  <si>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</si>
  <si>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</si>
  <si>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</si>
  <si>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</si>
  <si>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</si>
  <si>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</si>
  <si>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</si>
  <si>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</si>
  <si>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</si>
  <si>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</si>
  <si>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</si>
  <si>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</si>
  <si>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</si>
  <si>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</si>
  <si>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</si>
  <si>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</si>
  <si>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</si>
  <si>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</si>
  <si>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</si>
  <si>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</si>
  <si>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</si>
  <si>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</si>
  <si>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</si>
  <si>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</si>
  <si>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</si>
  <si>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</si>
  <si>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</si>
  <si>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</si>
  <si>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</si>
  <si>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</si>
  <si>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</si>
  <si>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</si>
  <si>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</si>
  <si>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</si>
  <si>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</si>
  <si>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</si>
  <si>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</si>
  <si>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</si>
  <si>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</si>
  <si>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</si>
  <si>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</si>
  <si>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</si>
  <si>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</si>
  <si>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</si>
  <si>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</si>
  <si>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</si>
  <si>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</si>
  <si>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</si>
  <si>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</si>
  <si>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</si>
  <si>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</si>
  <si>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</si>
  <si>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</si>
  <si>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</si>
  <si>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</si>
  <si>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</si>
  <si>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</si>
  <si>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</si>
  <si>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</si>
  <si>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</si>
  <si>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</si>
  <si>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</si>
  <si>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</si>
  <si>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</si>
  <si>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</si>
  <si>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</si>
  <si>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</si>
  <si>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</si>
  <si>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</si>
  <si>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</si>
  <si>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</si>
  <si>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</si>
  <si>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</si>
  <si>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</si>
  <si>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</si>
  <si>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</si>
  <si>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</si>
  <si>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</si>
  <si>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</si>
  <si>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</si>
  <si>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</si>
  <si>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</si>
  <si>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</si>
  <si>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</si>
  <si>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</si>
  <si>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</si>
  <si>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</si>
  <si>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</si>
  <si>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</si>
  <si>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</si>
  <si>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</si>
  <si>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</si>
  <si>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</si>
  <si>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</si>
  <si>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</si>
  <si>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</si>
  <si>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</si>
  <si>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</si>
  <si>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</si>
  <si>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</si>
  <si>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</si>
  <si>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</si>
  <si>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</si>
  <si>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</si>
  <si>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</si>
  <si>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</si>
  <si>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</si>
  <si>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</si>
  <si>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</si>
  <si>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</si>
  <si>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</si>
  <si>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</si>
  <si>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</si>
  <si>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</si>
  <si>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</si>
  <si>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</si>
  <si>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</si>
  <si>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</si>
  <si>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</si>
  <si>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</si>
  <si>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</si>
  <si>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</si>
  <si>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</si>
  <si>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</si>
  <si>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</si>
  <si>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</si>
  <si>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</si>
  <si>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</si>
  <si>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</si>
  <si>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</si>
  <si>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</si>
  <si>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</si>
  <si>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</si>
  <si>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</si>
  <si>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</si>
  <si>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</si>
  <si>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</si>
  <si>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</si>
  <si>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</si>
  <si>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</si>
  <si>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</si>
  <si>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</si>
  <si>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</si>
  <si>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</si>
  <si>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</si>
  <si>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</si>
  <si>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</si>
  <si>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</si>
  <si>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</si>
  <si>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</si>
  <si>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</si>
  <si>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</si>
  <si>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</si>
  <si>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</si>
  <si>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</si>
  <si>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</si>
  <si>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</si>
  <si>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</si>
  <si>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</si>
  <si>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</si>
  <si>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</si>
  <si>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</si>
  <si>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</si>
  <si>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</si>
  <si>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</si>
  <si>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</si>
  <si>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</si>
  <si>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</si>
  <si>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</si>
  <si>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</si>
  <si>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</si>
  <si>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</si>
  <si>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</si>
  <si>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</si>
  <si>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</si>
  <si>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</si>
  <si>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</si>
  <si>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</si>
  <si>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</si>
  <si>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</si>
  <si>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</si>
  <si>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</si>
  <si>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</si>
  <si>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</si>
  <si>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</si>
  <si>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</si>
  <si>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</si>
  <si>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</si>
  <si>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</si>
  <si>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</si>
  <si>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</si>
  <si>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</si>
  <si>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</si>
  <si>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</si>
  <si>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</si>
  <si>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</si>
  <si>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</si>
  <si>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</si>
  <si>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</si>
  <si>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</si>
  <si>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</si>
  <si>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</si>
  <si>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</si>
  <si>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</si>
  <si>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</si>
  <si>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</si>
  <si>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</si>
  <si>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</si>
  <si>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</si>
  <si>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</si>
  <si>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</si>
  <si>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</si>
  <si>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</si>
  <si>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</si>
  <si>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</si>
  <si>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</si>
  <si>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</si>
  <si>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</si>
  <si>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</si>
  <si>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</si>
  <si>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</si>
  <si>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</si>
  <si>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</si>
  <si>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</si>
  <si>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</si>
  <si>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</si>
  <si>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</si>
  <si>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</si>
  <si>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</si>
  <si>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</si>
  <si>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</si>
  <si>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</si>
  <si>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</si>
  <si>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</si>
  <si>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</si>
  <si>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</si>
  <si>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</si>
  <si>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</si>
  <si>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</si>
  <si>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</si>
  <si>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</si>
  <si>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</si>
  <si>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</si>
  <si>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</si>
  <si>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</si>
  <si>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</si>
  <si>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</si>
  <si>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</si>
  <si>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</si>
  <si>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</si>
  <si>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</si>
  <si>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</si>
  <si>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</si>
  <si>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</si>
  <si>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</si>
  <si>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</si>
  <si>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</si>
  <si>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</si>
  <si>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</si>
  <si>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</si>
  <si>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</si>
  <si>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</si>
  <si>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</si>
  <si>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</si>
  <si>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</si>
  <si>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</si>
  <si>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</si>
  <si>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</si>
  <si>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</si>
  <si>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</si>
  <si>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</si>
  <si>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</si>
  <si>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</si>
  <si>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</si>
  <si>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</si>
  <si>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</si>
  <si>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</si>
  <si>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</si>
  <si>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</si>
  <si>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</si>
  <si>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</si>
  <si>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</si>
  <si>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</si>
  <si>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</si>
  <si>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</si>
  <si>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</si>
  <si>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</si>
  <si>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</si>
  <si>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</si>
  <si>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</si>
  <si>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</si>
  <si>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</si>
  <si>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</si>
  <si>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</si>
  <si>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</si>
  <si>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</si>
  <si>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</si>
  <si>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</si>
  <si>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</si>
  <si>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</si>
  <si>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</si>
  <si>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</si>
  <si>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</si>
  <si>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</si>
  <si>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</si>
  <si>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</si>
  <si>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</si>
  <si>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</si>
  <si>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</si>
  <si>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</si>
  <si>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</si>
  <si>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</si>
  <si>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</si>
  <si>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</si>
  <si>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</si>
  <si>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</si>
  <si>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</si>
  <si>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</si>
  <si>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</si>
  <si>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</si>
  <si>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</si>
  <si>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</si>
  <si>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</si>
  <si>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</si>
  <si>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</si>
  <si>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</si>
  <si>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</si>
  <si>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</si>
  <si>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</si>
  <si>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</si>
  <si>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</si>
  <si>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</si>
  <si>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</si>
  <si>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</si>
  <si>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</si>
  <si>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</si>
  <si>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</si>
  <si>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</si>
  <si>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</si>
  <si>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</si>
  <si>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</si>
  <si>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</si>
  <si>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</si>
  <si>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</si>
  <si>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</si>
  <si>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</si>
  <si>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</si>
  <si>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</si>
  <si>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</si>
  <si>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</si>
  <si>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</si>
  <si>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</si>
  <si>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</si>
  <si>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</si>
  <si>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</si>
  <si>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</si>
  <si>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</si>
  <si>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</si>
  <si>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</si>
  <si>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</si>
  <si>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</si>
  <si>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</si>
  <si>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</si>
  <si>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</si>
  <si>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</si>
  <si>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</si>
  <si>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</si>
  <si>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</si>
  <si>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</si>
  <si>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</si>
  <si>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</si>
  <si>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</si>
  <si>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</si>
  <si>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</si>
  <si>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</si>
  <si>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</si>
  <si>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</si>
  <si>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</si>
  <si>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</si>
  <si>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</si>
  <si>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</si>
  <si>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</si>
  <si>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</si>
  <si>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</si>
  <si>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</si>
  <si>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</si>
  <si>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</si>
  <si>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</si>
  <si>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</si>
  <si>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</si>
  <si>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</si>
  <si>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</si>
  <si>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</si>
  <si>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</si>
  <si>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</si>
  <si>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</si>
  <si>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</si>
  <si>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</si>
  <si>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</si>
  <si>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</si>
  <si>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</si>
  <si>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</si>
  <si>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</si>
  <si>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</si>
  <si>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</si>
  <si>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</si>
  <si>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</si>
  <si>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</si>
  <si>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</si>
  <si>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</si>
  <si>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</si>
  <si>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</si>
  <si>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</si>
  <si>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</si>
  <si>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</si>
  <si>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</si>
  <si>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</si>
  <si>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</si>
  <si>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</si>
  <si>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</si>
  <si>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</si>
  <si>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</si>
  <si>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</si>
  <si>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</si>
  <si>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</si>
  <si>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</si>
  <si>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</si>
  <si>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</si>
  <si>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</si>
  <si>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</si>
  <si>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</si>
  <si>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</si>
  <si>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</si>
  <si>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</si>
  <si>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</si>
  <si>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</si>
  <si>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</si>
  <si>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</si>
  <si>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</si>
  <si>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</si>
  <si>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</si>
  <si>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</si>
  <si>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</si>
  <si>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</si>
  <si>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</si>
  <si>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</si>
  <si>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</si>
  <si>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</si>
  <si>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</si>
  <si>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</si>
  <si>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</si>
  <si>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</si>
  <si>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</si>
  <si>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</si>
  <si>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</si>
  <si>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</si>
  <si>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</si>
  <si>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</si>
  <si>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</si>
  <si>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</si>
  <si>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</si>
  <si>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</si>
  <si>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</si>
  <si>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</si>
  <si>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</si>
  <si>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</si>
  <si>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</si>
  <si>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</si>
  <si>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</si>
  <si>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</si>
  <si>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</si>
  <si>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</si>
  <si>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</si>
  <si>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</si>
  <si>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</si>
  <si>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</si>
  <si>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</si>
  <si>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</si>
  <si>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</si>
  <si>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</si>
  <si>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</si>
  <si>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</si>
  <si>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</si>
  <si>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</si>
  <si>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</si>
  <si>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</si>
  <si>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</si>
  <si>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</si>
  <si>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</si>
  <si>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</si>
  <si>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</si>
  <si>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</si>
  <si>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</si>
  <si>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</si>
  <si>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</si>
  <si>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</si>
  <si>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</si>
  <si>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</si>
  <si>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</si>
  <si>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</si>
  <si>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</si>
  <si>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</si>
  <si>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</si>
  <si>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</si>
  <si>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</si>
  <si>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</si>
  <si>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</si>
  <si>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</si>
  <si>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</si>
  <si>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</si>
  <si>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</si>
  <si>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</si>
  <si>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</si>
  <si>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</si>
  <si>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</si>
  <si>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</si>
  <si>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</si>
  <si>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</si>
  <si>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</si>
  <si>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</si>
  <si>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</si>
  <si>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</si>
  <si>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</si>
  <si>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</si>
  <si>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</si>
  <si>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</si>
  <si>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</si>
  <si>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</si>
  <si>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</si>
  <si>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</si>
  <si>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</si>
  <si>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</si>
  <si>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</si>
  <si>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</si>
  <si>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</si>
  <si>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</si>
  <si>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</si>
  <si>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</si>
  <si>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</si>
  <si>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</si>
  <si>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</si>
  <si>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</si>
  <si>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</si>
  <si>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</si>
  <si>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</si>
  <si>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</si>
  <si>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</si>
  <si>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</si>
  <si>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</si>
  <si>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</si>
  <si>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</si>
  <si>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</si>
  <si>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</si>
  <si>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</si>
  <si>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</si>
  <si>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</si>
  <si>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</si>
  <si>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</si>
  <si>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</si>
  <si>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</si>
  <si>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</si>
  <si>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</si>
  <si>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</si>
  <si>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</si>
  <si>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</si>
  <si>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</si>
  <si>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</si>
  <si>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</si>
  <si>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</si>
  <si>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</si>
  <si>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</si>
  <si>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</si>
  <si>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</si>
  <si>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</si>
  <si>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</si>
  <si>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</si>
  <si>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</si>
  <si>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</si>
  <si>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</si>
  <si>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</si>
  <si>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</si>
  <si>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</si>
  <si>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</si>
  <si>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</si>
  <si>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</si>
  <si>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</si>
  <si>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</si>
  <si>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</si>
  <si>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</si>
  <si>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</si>
  <si>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</si>
  <si>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</si>
  <si>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</si>
  <si>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</si>
  <si>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</si>
  <si>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</si>
  <si>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</si>
  <si>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</si>
  <si>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</si>
  <si>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</si>
  <si>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</si>
  <si>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</si>
  <si>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</si>
  <si>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</si>
  <si>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</si>
  <si>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</si>
  <si>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</si>
  <si>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</si>
  <si>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</si>
  <si>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</si>
  <si>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</si>
  <si>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</si>
  <si>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</si>
  <si>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</si>
  <si>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</si>
  <si>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</si>
  <si>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</si>
  <si>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</si>
  <si>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</si>
  <si>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</si>
  <si>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</si>
  <si>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</si>
  <si>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</si>
  <si>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</si>
  <si>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</si>
  <si>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</si>
  <si>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</si>
  <si>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</si>
  <si>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</si>
  <si>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</si>
  <si>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</si>
  <si>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</si>
  <si>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</si>
  <si>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</si>
  <si>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</si>
  <si>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</si>
  <si>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</si>
  <si>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</si>
  <si>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</si>
  <si>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</si>
  <si>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</si>
  <si>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</si>
  <si>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</si>
  <si>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</si>
  <si>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</si>
  <si>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</si>
  <si>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</si>
  <si>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</si>
  <si>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</si>
  <si>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</si>
  <si>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</si>
  <si>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</si>
  <si>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</si>
  <si>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</si>
  <si>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</si>
  <si>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</si>
  <si>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</si>
  <si>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</si>
  <si>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</si>
  <si>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</si>
  <si>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</si>
  <si>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</si>
  <si>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</si>
  <si>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</si>
  <si>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</si>
  <si>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</si>
  <si>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</si>
  <si>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</si>
  <si>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</si>
  <si>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</si>
  <si>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</si>
  <si>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</si>
  <si>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</si>
  <si>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</si>
  <si>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</si>
  <si>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</si>
  <si>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</si>
  <si>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</si>
  <si>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</si>
  <si>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</si>
  <si>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</si>
  <si>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</si>
  <si>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</si>
  <si>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</si>
  <si>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</si>
  <si>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</si>
  <si>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</si>
  <si>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</si>
  <si>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</si>
  <si>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</si>
  <si>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</si>
  <si>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</si>
  <si>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</si>
  <si>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</si>
  <si>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</si>
  <si>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</si>
  <si>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</si>
  <si>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</si>
  <si>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</si>
  <si>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</si>
  <si>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</si>
  <si>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</si>
  <si>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</si>
  <si>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</si>
  <si>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</si>
  <si>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</si>
  <si>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</si>
  <si>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</si>
  <si>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</si>
  <si>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</si>
  <si>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</si>
  <si>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</si>
  <si>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</si>
  <si>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</si>
  <si>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</si>
  <si>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</si>
  <si>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</si>
  <si>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</si>
  <si>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</si>
  <si>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</si>
  <si>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</si>
  <si>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</si>
  <si>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</si>
  <si>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</si>
  <si>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</si>
  <si>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</si>
  <si>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</si>
  <si>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</si>
  <si>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</si>
  <si>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</si>
  <si>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</si>
  <si>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</si>
  <si>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</si>
  <si>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</si>
  <si>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</si>
  <si>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</si>
  <si>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</si>
  <si>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</si>
  <si>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</si>
  <si>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</si>
  <si>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</si>
  <si>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</si>
  <si>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</si>
  <si>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</si>
  <si>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</si>
  <si>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</si>
  <si>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</si>
  <si>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</si>
  <si>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</si>
  <si>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</si>
  <si>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</si>
  <si>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</si>
  <si>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</si>
  <si>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</si>
  <si>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</si>
  <si>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</si>
  <si>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</si>
  <si>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</si>
  <si>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</si>
  <si>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</si>
  <si>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</si>
  <si>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</si>
  <si>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</si>
  <si>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</si>
  <si>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</si>
  <si>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</si>
  <si>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</si>
  <si>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</si>
  <si>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</si>
  <si>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</si>
  <si>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</si>
  <si>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</si>
  <si>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</si>
  <si>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</si>
  <si>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</si>
  <si>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</si>
  <si>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</si>
  <si>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</si>
  <si>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</si>
  <si>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</si>
  <si>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</si>
  <si>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</si>
  <si>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</si>
  <si>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</si>
  <si>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</si>
  <si>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</si>
  <si>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</si>
  <si>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</si>
  <si>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</si>
  <si>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</si>
  <si>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</si>
  <si>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</si>
  <si>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</si>
  <si>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</si>
  <si>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</si>
  <si>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</si>
  <si>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</si>
  <si>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</si>
  <si>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</si>
  <si>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</si>
  <si>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</si>
  <si>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</si>
  <si>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</si>
  <si>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</si>
  <si>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</si>
  <si>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</si>
  <si>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</si>
  <si>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</si>
  <si>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</si>
  <si>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</si>
  <si>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</si>
  <si>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</si>
  <si>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</si>
  <si>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</si>
  <si>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</si>
  <si>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</si>
  <si>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</si>
  <si>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</si>
  <si>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</si>
  <si>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</si>
  <si>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</si>
  <si>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</si>
  <si>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</si>
  <si>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</si>
  <si>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</si>
  <si>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</si>
  <si>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</si>
  <si>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</si>
  <si>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</si>
  <si>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</si>
  <si>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</si>
  <si>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</si>
  <si>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</si>
  <si>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</si>
  <si>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</si>
  <si>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</si>
  <si>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</si>
  <si>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</si>
  <si>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</si>
  <si>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</si>
  <si>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</si>
  <si>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</si>
  <si>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</si>
  <si>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</si>
  <si>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</si>
  <si>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</si>
  <si>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</si>
  <si>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</si>
  <si>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</si>
  <si>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</si>
  <si>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</si>
  <si>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</si>
  <si>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</si>
  <si>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</si>
  <si>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</si>
  <si>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</si>
  <si>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</si>
  <si>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</si>
  <si>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</si>
  <si>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</si>
  <si>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</si>
  <si>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</si>
  <si>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</si>
  <si>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</si>
  <si>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</si>
  <si>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</si>
  <si>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</si>
  <si>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</si>
  <si>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</si>
  <si>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</si>
  <si>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</si>
  <si>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</si>
  <si>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</si>
  <si>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</si>
  <si>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</si>
  <si>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</si>
  <si>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</si>
  <si>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</si>
  <si>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</si>
  <si>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</si>
  <si>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</si>
  <si>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</si>
  <si>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</si>
  <si>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</si>
  <si>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</si>
  <si>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</si>
  <si>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</si>
  <si>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</si>
  <si>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</si>
  <si>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</si>
  <si>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</si>
  <si>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</si>
  <si>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</si>
  <si>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</si>
  <si>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</si>
  <si>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</si>
  <si>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</si>
  <si>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</si>
  <si>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</si>
  <si>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</si>
  <si>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</si>
  <si>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</si>
  <si>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</si>
  <si>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</si>
  <si>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</si>
  <si>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</si>
  <si>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</si>
  <si>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</si>
  <si>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</si>
  <si>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</si>
  <si>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</si>
  <si>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</si>
  <si>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</si>
  <si>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</si>
  <si>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</si>
  <si>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</si>
  <si>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</si>
  <si>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</si>
  <si>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</si>
  <si>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</si>
  <si>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</si>
  <si>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</si>
  <si>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</si>
  <si>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</si>
  <si>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</si>
  <si>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</si>
  <si>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</si>
  <si>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</si>
  <si>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</si>
  <si>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</si>
  <si>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</si>
  <si>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</si>
  <si>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</si>
  <si>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</si>
  <si>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</si>
  <si>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</si>
  <si>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</si>
  <si>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</si>
  <si>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</si>
  <si>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</si>
  <si>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</si>
  <si>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</si>
  <si>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</si>
  <si>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</si>
  <si>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</si>
  <si>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</si>
  <si>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</si>
  <si>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</si>
  <si>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</si>
  <si>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</si>
  <si>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</si>
  <si>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</si>
  <si>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</si>
  <si>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</si>
  <si>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</si>
  <si>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</si>
  <si>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</si>
  <si>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</si>
  <si>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</si>
  <si>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</si>
  <si>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</si>
  <si>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</si>
  <si>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</si>
  <si>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</si>
  <si>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</si>
  <si>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</si>
  <si>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</si>
  <si>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</si>
  <si>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</si>
  <si>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</si>
  <si>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</si>
  <si>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</si>
  <si>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</si>
  <si>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</si>
  <si>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</si>
  <si>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</si>
  <si>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</si>
  <si>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</si>
  <si>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</si>
  <si>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</si>
  <si>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</si>
  <si>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</si>
  <si>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</si>
  <si>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</si>
  <si>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</si>
  <si>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</si>
  <si>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</si>
  <si>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</si>
  <si>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</si>
  <si>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</si>
  <si>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</si>
  <si>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</si>
  <si>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</si>
  <si>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</si>
  <si>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</si>
  <si>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</si>
  <si>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</si>
  <si>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</si>
  <si>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</si>
  <si>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</si>
  <si>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</si>
  <si>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</si>
  <si>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</si>
  <si>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</si>
  <si>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</si>
  <si>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</si>
  <si>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</si>
  <si>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</si>
  <si>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</si>
  <si>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</si>
  <si>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</si>
  <si>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</si>
  <si>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</si>
  <si>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</si>
  <si>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</si>
  <si>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</si>
  <si>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</si>
  <si>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</si>
  <si>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</si>
  <si>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</si>
  <si>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</si>
  <si>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</si>
  <si>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</si>
  <si>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</si>
  <si>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</si>
  <si>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</si>
  <si>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</si>
  <si>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</si>
  <si>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</si>
  <si>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</si>
  <si>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</si>
  <si>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</si>
  <si>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</si>
  <si>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</si>
  <si>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</si>
  <si>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</si>
  <si>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</si>
  <si>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</si>
  <si>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</si>
  <si>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</si>
  <si>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</si>
  <si>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</si>
  <si>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</si>
  <si>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</si>
  <si>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</si>
  <si>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</si>
  <si>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</si>
  <si>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</si>
  <si>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</si>
  <si>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</si>
  <si>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</si>
  <si>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</si>
  <si>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</si>
  <si>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</si>
  <si>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</si>
  <si>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</si>
  <si>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</si>
  <si>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</si>
  <si>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</si>
  <si>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</si>
  <si>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</si>
  <si>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</si>
  <si>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</si>
  <si>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</si>
  <si>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</si>
  <si>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</si>
  <si>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</si>
  <si>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</si>
  <si>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</si>
  <si>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</si>
  <si>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</si>
  <si>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</si>
  <si>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</si>
  <si>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</si>
  <si>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</si>
  <si>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</si>
  <si>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</si>
  <si>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</si>
  <si>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</si>
  <si>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</si>
  <si>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</si>
  <si>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</si>
  <si>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</si>
  <si>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</si>
  <si>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</si>
  <si>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</si>
  <si>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</si>
  <si>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</si>
  <si>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</si>
  <si>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</si>
  <si>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</si>
  <si>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</si>
  <si>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</si>
  <si>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</si>
  <si>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</si>
  <si>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</si>
  <si>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</si>
  <si>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</si>
  <si>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</si>
  <si>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</si>
  <si>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</si>
  <si>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</si>
  <si>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</si>
  <si>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</si>
  <si>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</si>
  <si>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</si>
  <si>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</si>
  <si>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</si>
  <si>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</si>
  <si>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</si>
  <si>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</si>
  <si>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</si>
  <si>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</si>
  <si>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</si>
  <si>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</si>
  <si>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</si>
  <si>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</si>
  <si>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</si>
  <si>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</si>
  <si>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</si>
  <si>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</si>
  <si>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</si>
  <si>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</si>
  <si>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</si>
  <si>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</si>
  <si>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</si>
  <si>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</si>
  <si>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</si>
  <si>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</si>
  <si>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</si>
  <si>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</si>
  <si>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</si>
  <si>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</si>
  <si>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</si>
  <si>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</si>
  <si>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</si>
  <si>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</si>
  <si>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</si>
  <si>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</si>
  <si>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</si>
  <si>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</si>
  <si>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</si>
  <si>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</si>
  <si>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</si>
  <si>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</si>
  <si>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</si>
  <si>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</si>
  <si>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</si>
  <si>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</si>
  <si>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</si>
  <si>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</si>
  <si>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</si>
  <si>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</si>
  <si>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</si>
  <si>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</si>
  <si>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</si>
  <si>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</si>
  <si>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</si>
  <si>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</si>
  <si>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</si>
  <si>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</si>
  <si>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</si>
  <si>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</si>
  <si>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</si>
  <si>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</si>
  <si>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</si>
  <si>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</si>
  <si>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</si>
  <si>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</si>
  <si>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</si>
  <si>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</si>
  <si>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</si>
  <si>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</si>
  <si>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</si>
  <si>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</si>
  <si>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</si>
  <si>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</si>
  <si>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</si>
  <si>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</si>
  <si>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</si>
  <si>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</si>
  <si>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</si>
  <si>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</si>
  <si>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</si>
  <si>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</si>
  <si>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</si>
  <si>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</si>
  <si>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</si>
  <si>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</si>
  <si>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</si>
  <si>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</si>
  <si>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</si>
  <si>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</si>
  <si>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</si>
  <si>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</si>
  <si>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</si>
  <si>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</si>
  <si>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</si>
  <si>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</si>
  <si>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</si>
  <si>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</si>
  <si>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</si>
  <si>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</si>
  <si>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</si>
  <si>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</si>
  <si>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</si>
  <si>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</si>
  <si>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</si>
  <si>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</si>
  <si>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</si>
  <si>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</si>
  <si>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</si>
  <si>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</si>
  <si>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</si>
  <si>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</si>
  <si>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</si>
  <si>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</si>
  <si>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</si>
  <si>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</si>
  <si>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</si>
  <si>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</si>
  <si>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</si>
  <si>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</si>
  <si>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</si>
  <si>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</si>
  <si>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</si>
  <si>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</si>
  <si>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</si>
  <si>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</si>
  <si>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</si>
  <si>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</si>
  <si>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</si>
  <si>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</si>
  <si>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</si>
  <si>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</si>
  <si>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</si>
  <si>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</si>
  <si>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</si>
  <si>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</si>
  <si>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</si>
  <si>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</si>
  <si>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</si>
  <si>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</si>
  <si>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</si>
  <si>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</si>
  <si>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</si>
  <si>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</si>
  <si>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</si>
  <si>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</si>
  <si>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</si>
  <si>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</si>
  <si>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</si>
  <si>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</si>
  <si>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</si>
  <si>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</si>
  <si>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</si>
  <si>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</si>
  <si>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</si>
  <si>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</si>
  <si>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</si>
  <si>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</si>
  <si>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</si>
  <si>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</si>
  <si>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</si>
  <si>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</si>
  <si>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</si>
  <si>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</si>
  <si>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</si>
  <si>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</si>
  <si>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</si>
  <si>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</si>
  <si>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</si>
  <si>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</si>
  <si>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</si>
  <si>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</si>
  <si>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</si>
  <si>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</si>
  <si>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</si>
  <si>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</si>
  <si>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</si>
  <si>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</si>
  <si>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</si>
  <si>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</si>
  <si>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</si>
  <si>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</si>
  <si>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</si>
  <si>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</si>
  <si>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</si>
  <si>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</si>
  <si>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</si>
  <si>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</si>
  <si>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</si>
  <si>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</si>
  <si>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</si>
  <si>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</si>
  <si>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</si>
  <si>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</si>
  <si>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</si>
  <si>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</si>
  <si>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</si>
  <si>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</si>
  <si>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</si>
  <si>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</si>
  <si>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</si>
  <si>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</si>
  <si>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</si>
  <si>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</si>
  <si>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</si>
  <si>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</si>
  <si>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</si>
  <si>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</si>
  <si>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</si>
  <si>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</si>
  <si>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</si>
  <si>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</si>
  <si>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</si>
  <si>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</si>
  <si>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</si>
  <si>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</si>
  <si>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</si>
  <si>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</si>
  <si>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</si>
  <si>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</si>
  <si>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</si>
  <si>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</si>
  <si>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</si>
  <si>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</si>
  <si>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</si>
  <si>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</si>
  <si>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</si>
  <si>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</si>
  <si>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</si>
  <si>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</si>
  <si>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</si>
  <si>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</si>
  <si>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</si>
  <si>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</si>
  <si>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</si>
  <si>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</si>
  <si>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</si>
  <si>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</si>
  <si>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</si>
  <si>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</si>
  <si>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</si>
  <si>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</si>
  <si>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</si>
  <si>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</si>
  <si>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</si>
  <si>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</si>
  <si>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</si>
  <si>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</si>
  <si>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</si>
  <si>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</si>
  <si>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</si>
  <si>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</si>
  <si>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</si>
  <si>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</si>
  <si>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</si>
  <si>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</si>
  <si>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</si>
  <si>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</si>
  <si>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</si>
  <si>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</si>
  <si>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</si>
  <si>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</si>
  <si>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</si>
  <si>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</si>
  <si>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</si>
  <si>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</si>
  <si>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</si>
  <si>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</si>
  <si>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</si>
  <si>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</si>
  <si>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</si>
  <si>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</si>
  <si>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</si>
  <si>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</si>
  <si>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</si>
  <si>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</si>
  <si>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</si>
  <si>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</si>
  <si>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</si>
  <si>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</si>
  <si>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</si>
  <si>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</si>
  <si>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</si>
  <si>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</si>
  <si>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</si>
  <si>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</si>
  <si>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</si>
  <si>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</si>
  <si>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</si>
  <si>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</si>
  <si>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</si>
  <si>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</si>
  <si>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</si>
  <si>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</si>
  <si>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</si>
  <si>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</si>
  <si>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</si>
  <si>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</si>
  <si>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</si>
  <si>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</si>
  <si>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</si>
  <si>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</si>
  <si>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</si>
  <si>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</si>
  <si>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</si>
  <si>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</si>
  <si>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</si>
  <si>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</si>
  <si>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</si>
  <si>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</si>
  <si>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</si>
  <si>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</si>
  <si>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</si>
  <si>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</si>
  <si>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</si>
  <si>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</si>
  <si>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</si>
  <si>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</si>
  <si>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</si>
  <si>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</si>
  <si>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</si>
  <si>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</si>
  <si>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</si>
  <si>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</si>
  <si>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</si>
  <si>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</si>
  <si>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</si>
  <si>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</si>
  <si>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</si>
  <si>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</si>
  <si>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</si>
  <si>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</si>
  <si>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</si>
  <si>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</si>
  <si>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</si>
  <si>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</si>
  <si>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</si>
  <si>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</si>
  <si>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</si>
  <si>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</si>
  <si>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</si>
  <si>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</si>
  <si>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</si>
  <si>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</si>
  <si>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</si>
  <si>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</si>
  <si>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</si>
  <si>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</si>
  <si>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</si>
  <si>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</si>
  <si>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</si>
  <si>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</si>
  <si>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</si>
  <si>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</si>
  <si>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</si>
  <si>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</si>
  <si>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</si>
  <si>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</si>
  <si>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</si>
  <si>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</si>
  <si>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</si>
  <si>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</si>
  <si>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</si>
  <si>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</si>
  <si>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</si>
  <si>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</si>
  <si>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</si>
  <si>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</si>
  <si>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</si>
  <si>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</si>
  <si>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</si>
  <si>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</si>
  <si>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</si>
  <si>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</si>
  <si>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</si>
  <si>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</si>
  <si>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</si>
  <si>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</si>
  <si>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</si>
  <si>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</si>
  <si>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</si>
  <si>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</si>
  <si>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</si>
  <si>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</si>
  <si>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</si>
  <si>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</si>
  <si>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</si>
  <si>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</si>
  <si>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</si>
  <si>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</si>
  <si>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</si>
  <si>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</si>
  <si>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</si>
  <si>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</si>
  <si>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</si>
  <si>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</si>
  <si>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</si>
  <si>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</si>
  <si>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</si>
  <si>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</si>
  <si>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</si>
  <si>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</si>
  <si>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</si>
  <si>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</si>
  <si>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</si>
  <si>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</si>
  <si>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</si>
  <si>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</si>
  <si>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</si>
  <si>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</si>
  <si>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</si>
  <si>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</si>
  <si>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</si>
  <si>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</si>
  <si>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</si>
  <si>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</si>
  <si>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</si>
  <si>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</si>
  <si>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</si>
  <si>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</si>
  <si>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</si>
  <si>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</si>
  <si>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</si>
  <si>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</si>
  <si>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</si>
  <si>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</si>
  <si>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</si>
  <si>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</si>
  <si>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</si>
  <si>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</si>
  <si>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</si>
  <si>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</si>
  <si>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</si>
  <si>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</si>
  <si>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</si>
  <si>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</si>
  <si>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</si>
  <si>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</si>
  <si>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</si>
  <si>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</si>
  <si>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</si>
  <si>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</si>
  <si>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</si>
  <si>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</si>
  <si>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</si>
  <si>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</si>
  <si>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</si>
  <si>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</si>
  <si>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</si>
  <si>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</si>
  <si>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</si>
  <si>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</si>
  <si>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</si>
  <si>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</si>
  <si>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</si>
  <si>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</si>
  <si>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</si>
  <si>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</si>
  <si>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</si>
  <si>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</si>
  <si>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</si>
  <si>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</si>
  <si>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</si>
  <si>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</si>
  <si>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</si>
  <si>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</si>
  <si>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</si>
  <si>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</si>
  <si>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</si>
  <si>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</si>
  <si>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</si>
  <si>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</si>
  <si>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</si>
  <si>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</si>
  <si>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</si>
  <si>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</si>
  <si>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</si>
  <si>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</si>
  <si>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</si>
  <si>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</si>
  <si>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</si>
  <si>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</si>
  <si>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</si>
  <si>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</si>
  <si>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</si>
  <si>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</si>
  <si>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</si>
  <si>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</si>
  <si>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</si>
  <si>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</si>
  <si>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</si>
  <si>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</si>
  <si>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</si>
  <si>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</si>
  <si>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</si>
  <si>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</si>
  <si>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</si>
  <si>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</si>
  <si>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</si>
  <si>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</si>
  <si>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</si>
  <si>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</si>
  <si>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</si>
  <si>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</si>
  <si>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</si>
  <si>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</si>
  <si>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</si>
  <si>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</si>
  <si>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</si>
  <si>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</si>
  <si>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</si>
  <si>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</si>
  <si>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</si>
  <si>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</si>
  <si>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</si>
  <si>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</si>
  <si>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</si>
  <si>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</si>
  <si>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</si>
  <si>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</si>
  <si>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</si>
  <si>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</si>
  <si>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</si>
  <si>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</si>
  <si>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</si>
  <si>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</si>
  <si>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</si>
  <si>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</si>
  <si>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</si>
  <si>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</si>
  <si>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</si>
  <si>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</si>
  <si>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</si>
  <si>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</si>
  <si>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</si>
  <si>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</si>
  <si>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</si>
  <si>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</si>
  <si>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</si>
  <si>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</si>
  <si>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</si>
  <si>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</si>
  <si>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</si>
  <si>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</si>
  <si>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</si>
  <si>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</si>
  <si>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</si>
  <si>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</si>
  <si>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</si>
  <si>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</si>
  <si>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</si>
  <si>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</si>
  <si>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</si>
  <si>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</si>
  <si>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</si>
  <si>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</si>
  <si>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</si>
  <si>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</si>
  <si>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</si>
  <si>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</si>
  <si>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</si>
  <si>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</si>
  <si>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</si>
  <si>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</si>
  <si>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</si>
  <si>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</si>
  <si>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</si>
  <si>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</si>
  <si>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</si>
  <si>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</si>
  <si>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</si>
  <si>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</si>
  <si>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</si>
  <si>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</si>
  <si>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</si>
  <si>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</si>
  <si>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</si>
  <si>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</si>
  <si>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</si>
  <si>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</si>
  <si>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</si>
  <si>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</si>
  <si>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</si>
  <si>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</si>
  <si>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</si>
  <si>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</si>
  <si>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</si>
  <si>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</si>
  <si>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</si>
  <si>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</si>
  <si>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</si>
  <si>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</si>
  <si>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</si>
  <si>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</si>
  <si>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</si>
  <si>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</si>
  <si>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</si>
  <si>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</si>
  <si>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</si>
  <si>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</si>
  <si>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</si>
  <si>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</si>
  <si>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</si>
  <si>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</si>
  <si>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</si>
  <si>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</si>
  <si>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</si>
  <si>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</si>
  <si>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</si>
  <si>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</si>
  <si>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</si>
  <si>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</si>
  <si>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</si>
  <si>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</si>
  <si>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</si>
  <si>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</si>
  <si>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</si>
  <si>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</si>
  <si>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</si>
  <si>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</si>
  <si>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</si>
  <si>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</si>
  <si>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</si>
  <si>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</si>
  <si>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</si>
  <si>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</si>
  <si>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</si>
  <si>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</si>
  <si>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</si>
  <si>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</si>
  <si>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</si>
  <si>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</si>
  <si>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</si>
  <si>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</si>
  <si>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</si>
  <si>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</si>
  <si>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</si>
  <si>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</si>
  <si>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</si>
  <si>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</si>
  <si>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</si>
  <si>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</si>
  <si>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</si>
  <si>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</si>
  <si>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</si>
  <si>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</si>
  <si>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</si>
  <si>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</si>
  <si>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</si>
  <si>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</si>
  <si>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</si>
  <si>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</si>
  <si>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</si>
  <si>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</si>
  <si>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</si>
  <si>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</si>
  <si>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</si>
  <si>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</si>
  <si>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</si>
  <si>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</si>
  <si>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</si>
  <si>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</si>
  <si>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</si>
  <si>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</si>
  <si>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</si>
  <si>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</si>
  <si>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</si>
  <si>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</si>
  <si>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</si>
  <si>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</si>
  <si>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</si>
  <si>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</si>
  <si>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</si>
  <si>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</si>
  <si>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</si>
  <si>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</si>
  <si>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</si>
  <si>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</si>
  <si>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</si>
  <si>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</si>
  <si>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</si>
  <si>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</si>
  <si>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</si>
  <si>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</si>
  <si>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</si>
  <si>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</si>
  <si>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</si>
  <si>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</si>
  <si>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</si>
  <si>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</si>
  <si>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</si>
  <si>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</si>
  <si>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</si>
  <si>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</si>
  <si>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</si>
  <si>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</si>
  <si>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</si>
  <si>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</si>
  <si>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</si>
  <si>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</si>
  <si>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</si>
  <si>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</si>
  <si>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</si>
  <si>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</si>
  <si>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</si>
  <si>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</si>
  <si>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</si>
  <si>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</si>
  <si>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</si>
  <si>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</si>
  <si>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</si>
  <si>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</si>
  <si>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</si>
  <si>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</si>
  <si>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</si>
  <si>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</si>
  <si>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</si>
  <si>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</si>
  <si>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</si>
  <si>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</si>
  <si>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</si>
  <si>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</si>
  <si>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</si>
  <si>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</si>
  <si>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</si>
  <si>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</si>
  <si>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</si>
  <si>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</si>
  <si>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</si>
  <si>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</si>
  <si>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</si>
  <si>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</si>
  <si>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</si>
  <si>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</si>
  <si>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</si>
  <si>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</si>
  <si>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</si>
  <si>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</si>
  <si>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</si>
  <si>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</si>
  <si>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</si>
  <si>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</si>
  <si>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</si>
  <si>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</si>
  <si>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</si>
  <si>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</si>
  <si>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</si>
  <si>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</si>
  <si>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</si>
  <si>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</si>
  <si>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</si>
  <si>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</si>
  <si>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</si>
  <si>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</si>
  <si>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</si>
  <si>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</si>
  <si>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</si>
  <si>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</si>
  <si>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</si>
  <si>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</si>
  <si>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</si>
  <si>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</si>
  <si>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</si>
  <si>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</si>
  <si>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</si>
  <si>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</si>
  <si>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</si>
  <si>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</si>
  <si>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</si>
  <si>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</si>
  <si>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</si>
  <si>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</si>
  <si>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</si>
  <si>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</si>
  <si>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</si>
  <si>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</si>
  <si>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</si>
  <si>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</si>
  <si>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</si>
  <si>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</si>
  <si>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</si>
  <si>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</si>
  <si>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</si>
  <si>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</si>
  <si>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</si>
  <si>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</si>
  <si>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</si>
  <si>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</si>
  <si>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</si>
  <si>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</si>
  <si>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</si>
  <si>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</si>
  <si>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</si>
  <si>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</si>
  <si>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</si>
  <si>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</si>
  <si>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</si>
  <si>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</si>
  <si>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</si>
  <si>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</si>
  <si>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</si>
  <si>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</si>
  <si>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</si>
  <si>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</si>
  <si>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</si>
  <si>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</si>
  <si>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</si>
  <si>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</si>
  <si>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</si>
  <si>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</si>
  <si>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</si>
  <si>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</si>
  <si>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</si>
  <si>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</si>
  <si>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</si>
  <si>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</si>
  <si>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</si>
  <si>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</si>
  <si>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</si>
  <si>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</si>
  <si>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</si>
  <si>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</si>
  <si>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</si>
  <si>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</si>
  <si>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</si>
  <si>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</si>
  <si>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</si>
  <si>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</si>
  <si>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</si>
  <si>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</si>
  <si>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</si>
  <si>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</si>
  <si>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</si>
  <si>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</si>
  <si>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</si>
  <si>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</si>
  <si>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</si>
  <si>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</si>
  <si>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</si>
  <si>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</si>
  <si>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</si>
  <si>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</si>
  <si>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</si>
  <si>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</si>
  <si>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</si>
  <si>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</si>
  <si>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</si>
  <si>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</si>
  <si>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</si>
  <si>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</si>
  <si>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</si>
  <si>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</si>
  <si>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</si>
  <si>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</si>
  <si>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</si>
  <si>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</si>
  <si>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</si>
  <si>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</si>
  <si>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</si>
  <si>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</si>
  <si>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</si>
  <si>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</si>
  <si>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</si>
  <si>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</si>
  <si>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</si>
  <si>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</si>
  <si>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</si>
  <si>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</si>
  <si>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</si>
  <si>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</si>
  <si>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</si>
  <si>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</si>
  <si>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</si>
  <si>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</si>
  <si>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</si>
  <si>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</si>
  <si>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</si>
  <si>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</si>
  <si>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</si>
  <si>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</si>
  <si>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</si>
  <si>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</si>
  <si>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</si>
  <si>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</si>
  <si>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</si>
  <si>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</si>
  <si>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</si>
  <si>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</si>
  <si>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</si>
  <si>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</si>
  <si>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</si>
  <si>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</si>
  <si>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</si>
  <si>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</si>
  <si>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</si>
  <si>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</si>
  <si>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</si>
  <si>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</si>
  <si>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</si>
  <si>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</si>
  <si>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</si>
  <si>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</si>
  <si>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</si>
  <si>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</si>
  <si>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</si>
  <si>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</si>
  <si>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</si>
  <si>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</si>
  <si>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</si>
  <si>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</si>
  <si>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</si>
  <si>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</si>
  <si>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</si>
  <si>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</si>
  <si>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</si>
  <si>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</si>
  <si>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</si>
  <si>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</si>
  <si>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</si>
  <si>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</si>
  <si>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</si>
  <si>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</si>
  <si>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</si>
  <si>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</si>
  <si>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</si>
  <si>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</si>
  <si>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</si>
  <si>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</si>
  <si>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</si>
  <si>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</si>
  <si>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</si>
  <si>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</si>
  <si>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</si>
  <si>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</si>
  <si>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</si>
  <si>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</si>
  <si>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</si>
  <si>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</si>
  <si>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</si>
  <si>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</si>
  <si>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</si>
  <si>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</si>
  <si>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</si>
  <si>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</si>
  <si>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</si>
  <si>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</si>
  <si>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</si>
  <si>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</si>
  <si>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</si>
  <si>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</si>
  <si>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</si>
  <si>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</si>
  <si>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</si>
  <si>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</si>
  <si>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</si>
  <si>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</si>
  <si>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</si>
  <si>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</si>
  <si>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</si>
  <si>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</si>
  <si>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</si>
  <si>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</si>
  <si>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</si>
  <si>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</si>
  <si>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</si>
  <si>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</si>
  <si>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</si>
  <si>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</si>
  <si>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</si>
  <si>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</si>
  <si>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</si>
  <si>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</si>
  <si>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</si>
  <si>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</si>
  <si>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</si>
  <si>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</si>
  <si>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</si>
  <si>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</si>
  <si>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</si>
  <si>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</si>
  <si>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</si>
  <si>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</si>
  <si>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</si>
  <si>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</si>
  <si>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</si>
  <si>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</si>
  <si>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</si>
  <si>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</si>
  <si>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</si>
  <si>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</si>
  <si>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</si>
  <si>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</si>
  <si>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</si>
  <si>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</si>
  <si>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</si>
  <si>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</si>
  <si>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</si>
  <si>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</si>
  <si>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</si>
  <si>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</si>
  <si>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</si>
  <si>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</si>
  <si>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</si>
  <si>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</si>
  <si>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</si>
  <si>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</si>
  <si>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</si>
  <si>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</si>
  <si>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</si>
  <si>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</si>
  <si>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</si>
  <si>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</si>
  <si>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</si>
  <si>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</si>
  <si>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</si>
  <si>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</si>
  <si>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</si>
  <si>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</si>
  <si>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</si>
  <si>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</si>
  <si>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</si>
  <si>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</si>
  <si>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</si>
  <si>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</si>
  <si>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</si>
  <si>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</si>
  <si>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</si>
  <si>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</si>
  <si>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</si>
  <si>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</si>
  <si>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</si>
  <si>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</si>
  <si>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</si>
  <si>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</si>
  <si>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</si>
  <si>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</si>
  <si>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</si>
  <si>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</si>
  <si>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</si>
  <si>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</si>
  <si>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</si>
  <si>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</si>
  <si>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</si>
  <si>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</si>
  <si>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</si>
  <si>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</si>
  <si>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</si>
  <si>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</si>
  <si>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</si>
  <si>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</si>
  <si>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</si>
  <si>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</si>
  <si>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</si>
  <si>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</si>
  <si>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</si>
  <si>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</si>
  <si>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</si>
  <si>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</si>
  <si>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</si>
  <si>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</si>
  <si>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</si>
  <si>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</si>
  <si>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</si>
  <si>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</si>
  <si>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</si>
  <si>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</si>
  <si>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</si>
  <si>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</si>
  <si>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</si>
  <si>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</si>
  <si>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</si>
  <si>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</si>
  <si>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</si>
  <si>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</si>
  <si>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</si>
  <si>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</si>
  <si>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</si>
  <si>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</si>
  <si>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</si>
  <si>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</si>
  <si>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</si>
  <si>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</si>
  <si>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</si>
  <si>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</si>
  <si>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</si>
  <si>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</si>
  <si>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</si>
  <si>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</si>
  <si>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</si>
  <si>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</si>
  <si>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</si>
  <si>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</si>
  <si>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</si>
  <si>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</si>
  <si>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</si>
  <si>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</si>
  <si>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</si>
  <si>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</si>
  <si>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</si>
  <si>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</si>
  <si>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</si>
  <si>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</si>
  <si>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</si>
  <si>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</si>
  <si>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</si>
  <si>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</si>
  <si>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</si>
  <si>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</si>
  <si>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</si>
  <si>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</si>
  <si>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</si>
  <si>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</si>
  <si>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</si>
  <si>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</si>
  <si>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</si>
  <si>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</si>
  <si>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</si>
  <si>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</si>
  <si>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</si>
  <si>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</si>
  <si>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</si>
  <si>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</si>
  <si>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</si>
  <si>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</si>
  <si>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</si>
  <si>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</si>
  <si>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</si>
  <si>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</si>
  <si>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</si>
  <si>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</si>
  <si>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</si>
  <si>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</si>
  <si>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</si>
  <si>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</si>
  <si>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</si>
  <si>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</si>
  <si>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</si>
  <si>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</si>
  <si>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</si>
  <si>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</si>
  <si>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</si>
  <si>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</si>
  <si>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</si>
  <si>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</si>
  <si>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</si>
  <si>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</si>
  <si>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</si>
  <si>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</si>
  <si>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</si>
  <si>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</si>
  <si>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</si>
  <si>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</si>
  <si>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</si>
  <si>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</si>
  <si>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</si>
  <si>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</si>
  <si>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</si>
  <si>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</si>
  <si>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</si>
  <si>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</si>
  <si>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</si>
  <si>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</si>
  <si>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</si>
  <si>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</si>
  <si>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</si>
  <si>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</si>
  <si>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</si>
  <si>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</si>
  <si>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</si>
  <si>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</si>
  <si>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</si>
  <si>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</si>
  <si>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</si>
  <si>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</si>
  <si>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</si>
  <si>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</si>
  <si>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</si>
  <si>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</si>
  <si>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</si>
  <si>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</si>
  <si>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</si>
  <si>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</si>
  <si>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</si>
  <si>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</si>
  <si>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</si>
  <si>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</si>
  <si>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</si>
  <si>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</si>
  <si>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</si>
  <si>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</si>
  <si>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</si>
  <si>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</si>
  <si>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</si>
  <si>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</si>
  <si>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</si>
  <si>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</si>
  <si>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</si>
  <si>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</si>
  <si>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</si>
  <si>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</si>
  <si>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</si>
  <si>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</si>
  <si>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</si>
  <si>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</si>
  <si>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</si>
  <si>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</si>
  <si>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</si>
  <si>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</si>
  <si>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</si>
  <si>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</si>
  <si>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</si>
  <si>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</si>
  <si>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</si>
  <si>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</si>
  <si>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</si>
  <si>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</si>
  <si>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</si>
  <si>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</si>
  <si>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</si>
  <si>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</si>
  <si>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</si>
  <si>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</si>
  <si>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</si>
  <si>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</si>
  <si>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</si>
  <si>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</si>
  <si>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</si>
  <si>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</si>
  <si>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</si>
  <si>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</si>
  <si>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</si>
  <si>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</si>
  <si>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</si>
  <si>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</si>
  <si>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</si>
  <si>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</si>
  <si>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</si>
  <si>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</si>
  <si>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</si>
  <si>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</si>
  <si>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</si>
  <si>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</si>
  <si>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</si>
  <si>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</si>
  <si>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</si>
  <si>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</si>
  <si>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</si>
  <si>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</si>
  <si>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</si>
  <si>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</si>
  <si>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</si>
  <si>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</si>
  <si>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</si>
  <si>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</si>
  <si>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</si>
  <si>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</si>
  <si>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</si>
  <si>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</si>
  <si>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</si>
  <si>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</si>
  <si>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</si>
  <si>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</si>
  <si>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</si>
  <si>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</si>
  <si>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</si>
  <si>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</si>
  <si>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</si>
  <si>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</si>
  <si>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</si>
  <si>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</si>
  <si>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</si>
  <si>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</si>
  <si>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</si>
  <si>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</si>
  <si>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</si>
  <si>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</si>
  <si>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</si>
  <si>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</si>
  <si>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</si>
  <si>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</si>
  <si>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</si>
  <si>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</si>
  <si>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</si>
  <si>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</si>
  <si>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</si>
  <si>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</si>
  <si>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</si>
  <si>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</si>
  <si>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</si>
  <si>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</si>
  <si>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</si>
  <si>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</si>
  <si>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</si>
  <si>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</si>
  <si>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</si>
  <si>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</si>
  <si>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</si>
  <si>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</si>
  <si>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</si>
  <si>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</si>
  <si>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</si>
  <si>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</si>
  <si>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</si>
  <si>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</si>
  <si>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</si>
  <si>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</si>
  <si>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</si>
  <si>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</si>
  <si>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</si>
  <si>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</si>
  <si>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</si>
  <si>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</si>
  <si>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</si>
  <si>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</si>
  <si>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</si>
  <si>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</si>
  <si>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</si>
  <si>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</si>
  <si>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</si>
  <si>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</si>
  <si>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</si>
  <si>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</si>
  <si>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</si>
  <si>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</si>
  <si>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</si>
  <si>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</si>
  <si>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</si>
  <si>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</si>
  <si>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</si>
  <si>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</si>
  <si>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</si>
  <si>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</si>
  <si>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</si>
  <si>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</si>
  <si>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</si>
  <si>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</si>
  <si>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</si>
  <si>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</si>
  <si>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</si>
  <si>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</si>
  <si>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</si>
  <si>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</si>
  <si>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</si>
  <si>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</si>
  <si>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</si>
  <si>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</si>
  <si>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</si>
  <si>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</si>
  <si>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</si>
  <si>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</si>
  <si>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</si>
  <si>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</si>
  <si>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</si>
  <si>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</si>
  <si>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</si>
  <si>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</si>
  <si>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</si>
  <si>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</si>
  <si>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</si>
  <si>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</si>
  <si>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</si>
  <si>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</si>
  <si>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</si>
  <si>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</si>
  <si>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</si>
  <si>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</si>
  <si>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</si>
  <si>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</si>
  <si>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</si>
  <si>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</si>
  <si>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</si>
  <si>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</si>
  <si>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</si>
  <si>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</si>
  <si>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</si>
  <si>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</si>
  <si>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</si>
  <si>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</si>
  <si>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</si>
  <si>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</si>
  <si>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</si>
  <si>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</si>
  <si>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</si>
  <si>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</si>
  <si>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</si>
  <si>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</si>
  <si>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</si>
  <si>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</si>
  <si>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</si>
  <si>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</si>
  <si>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</si>
  <si>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</si>
  <si>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</si>
  <si>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</si>
  <si>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</si>
  <si>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</si>
  <si>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</si>
  <si>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</si>
  <si>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</si>
  <si>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</si>
  <si>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</si>
  <si>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</si>
  <si>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</si>
  <si>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</si>
  <si>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</si>
  <si>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</si>
  <si>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</si>
  <si>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</si>
  <si>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</si>
  <si>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</si>
  <si>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</si>
  <si>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</si>
  <si>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</si>
  <si>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</si>
  <si>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</si>
  <si>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</si>
  <si>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</si>
  <si>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</si>
  <si>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</si>
  <si>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</si>
  <si>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</si>
  <si>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</si>
  <si>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</si>
  <si>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</si>
  <si>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</si>
  <si>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</si>
  <si>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</si>
  <si>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</si>
  <si>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</si>
  <si>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</si>
  <si>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</si>
  <si>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</si>
  <si>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</si>
  <si>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</si>
  <si>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</si>
  <si>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</si>
  <si>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</si>
  <si>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</si>
  <si>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</si>
  <si>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</si>
  <si>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</si>
  <si>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</si>
  <si>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</si>
  <si>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</si>
  <si>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</si>
  <si>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</si>
  <si>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</si>
  <si>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</si>
  <si>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</si>
  <si>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</si>
  <si>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</si>
  <si>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</si>
  <si>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</si>
  <si>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</si>
  <si>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</si>
  <si>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</si>
  <si>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</si>
  <si>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</si>
  <si>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</si>
  <si>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</si>
  <si>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</si>
  <si>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</si>
  <si>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</si>
  <si>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</si>
  <si>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</si>
  <si>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</si>
  <si>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</si>
  <si>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</si>
  <si>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</si>
  <si>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</si>
  <si>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</si>
  <si>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</si>
  <si>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</si>
  <si>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</si>
  <si>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</si>
  <si>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</si>
  <si>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</si>
  <si>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</si>
  <si>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</si>
  <si>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</si>
  <si>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</si>
  <si>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</si>
  <si>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</si>
  <si>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</si>
  <si>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</si>
  <si>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</si>
  <si>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</si>
  <si>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</si>
  <si>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</si>
  <si>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</si>
  <si>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</si>
  <si>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</si>
  <si>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</si>
  <si>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</si>
  <si>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</si>
  <si>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</si>
  <si>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</si>
  <si>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</si>
  <si>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</si>
  <si>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</si>
  <si>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</si>
  <si>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</si>
  <si>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</si>
  <si>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</si>
  <si>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</si>
  <si>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</si>
  <si>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</si>
  <si>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</si>
  <si>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</si>
  <si>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</si>
  <si>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</si>
  <si>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</si>
  <si>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</si>
  <si>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</si>
  <si>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</si>
  <si>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</si>
  <si>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</si>
  <si>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</si>
  <si>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</si>
  <si>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</si>
  <si>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</si>
  <si>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</si>
  <si>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</si>
  <si>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</si>
  <si>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</si>
  <si>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</si>
  <si>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</si>
  <si>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</si>
  <si>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</si>
  <si>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</si>
  <si>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</si>
  <si>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</si>
  <si>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</si>
  <si>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</si>
  <si>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</si>
  <si>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</si>
  <si>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</si>
  <si>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</si>
  <si>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</si>
  <si>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</si>
  <si>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</si>
  <si>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</si>
  <si>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</si>
  <si>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</si>
  <si>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</si>
  <si>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</si>
  <si>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</si>
  <si>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</si>
  <si>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</si>
  <si>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</si>
  <si>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</si>
  <si>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</si>
  <si>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</si>
  <si>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</si>
  <si>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</si>
  <si>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</si>
  <si>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</si>
  <si>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</si>
  <si>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</si>
  <si>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</si>
  <si>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</si>
  <si>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</si>
  <si>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</si>
  <si>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</si>
  <si>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</si>
  <si>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</si>
  <si>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</si>
  <si>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</si>
  <si>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</si>
  <si>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</si>
  <si>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</si>
  <si>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</si>
  <si>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</si>
  <si>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</si>
  <si>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</si>
  <si>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</si>
  <si>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</si>
  <si>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</si>
  <si>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</si>
  <si>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</si>
  <si>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</si>
  <si>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</si>
  <si>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</si>
  <si>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</si>
  <si>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</si>
  <si>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</si>
  <si>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</si>
  <si>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</si>
  <si>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</si>
  <si>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</si>
  <si>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</si>
  <si>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</si>
  <si>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</si>
  <si>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</si>
  <si>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</si>
  <si>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</si>
  <si>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</si>
  <si>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</si>
  <si>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</si>
  <si>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</si>
  <si>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</si>
  <si>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</si>
  <si>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</si>
  <si>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</si>
  <si>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</si>
  <si>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</si>
  <si>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</si>
  <si>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</si>
  <si>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</si>
  <si>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</si>
  <si>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</si>
  <si>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</si>
  <si>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</si>
  <si>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</si>
  <si>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</si>
  <si>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</si>
  <si>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</si>
  <si>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</si>
  <si>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</si>
  <si>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</si>
  <si>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</si>
  <si>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</si>
  <si>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</si>
  <si>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</si>
  <si>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</si>
  <si>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</si>
  <si>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</si>
  <si>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</si>
  <si>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</si>
  <si>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</si>
  <si>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</si>
  <si>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</si>
  <si>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</si>
  <si>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</si>
  <si>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</si>
  <si>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</si>
  <si>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</si>
  <si>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</si>
  <si>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</si>
  <si>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</si>
  <si>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</si>
  <si>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</si>
  <si>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</si>
  <si>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</si>
  <si>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</si>
  <si>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</si>
  <si>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</si>
  <si>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</si>
  <si>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</si>
  <si>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</si>
  <si>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</si>
  <si>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</si>
  <si>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</si>
  <si>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</si>
  <si>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</si>
  <si>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</si>
  <si>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</si>
  <si>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</si>
  <si>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</si>
  <si>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</si>
  <si>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</si>
  <si>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</si>
  <si>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</si>
  <si>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</si>
  <si>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</si>
  <si>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</si>
  <si>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</si>
  <si>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</si>
  <si>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</si>
  <si>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</si>
  <si>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</si>
  <si>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</si>
  <si>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</si>
  <si>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</si>
  <si>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</si>
  <si>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</si>
  <si>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</si>
  <si>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</si>
  <si>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</si>
  <si>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</si>
  <si>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</si>
  <si>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</si>
  <si>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</si>
  <si>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</si>
  <si>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</si>
  <si>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</si>
  <si>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</si>
  <si>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</si>
  <si>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</si>
  <si>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</si>
  <si>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</si>
  <si>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</si>
  <si>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</si>
  <si>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</si>
  <si>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</si>
  <si>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</si>
  <si>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</si>
  <si>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</si>
  <si>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</si>
  <si>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</si>
  <si>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</si>
  <si>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</si>
  <si>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</si>
  <si>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</si>
  <si>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</si>
  <si>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</si>
  <si>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</si>
  <si>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</si>
  <si>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</si>
  <si>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</si>
  <si>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</si>
  <si>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</si>
  <si>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</si>
  <si>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</si>
  <si>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</si>
  <si>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</si>
  <si>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</si>
  <si>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</si>
  <si>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</si>
  <si>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</si>
  <si>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</si>
  <si>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</si>
  <si>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</si>
  <si>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</si>
  <si>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</si>
  <si>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</si>
  <si>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</si>
  <si>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</si>
  <si>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</si>
  <si>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</si>
  <si>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</si>
  <si>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</si>
  <si>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</si>
  <si>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</si>
  <si>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</si>
  <si>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</si>
  <si>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</si>
  <si>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</si>
  <si>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</si>
  <si>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</si>
  <si>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</si>
  <si>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</si>
  <si>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</si>
  <si>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</si>
  <si>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</si>
  <si>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</si>
  <si>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</si>
  <si>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</si>
  <si>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</si>
  <si>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</si>
  <si>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</si>
  <si>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</si>
  <si>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</si>
  <si>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</si>
  <si>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</si>
  <si>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</si>
  <si>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</si>
  <si>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</si>
  <si>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</si>
  <si>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</si>
  <si>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</si>
  <si>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</si>
  <si>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</si>
  <si>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</si>
  <si>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</si>
  <si>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</si>
  <si>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</si>
  <si>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</si>
  <si>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</si>
  <si>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</si>
  <si>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</si>
  <si>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</si>
  <si>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</si>
  <si>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</si>
  <si>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</si>
  <si>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</si>
  <si>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</si>
  <si>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</si>
  <si>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</si>
  <si>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</si>
  <si>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</si>
  <si>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</si>
  <si>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</si>
  <si>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</si>
  <si>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</si>
  <si>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</si>
  <si>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</si>
  <si>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</si>
  <si>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</si>
  <si>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</si>
  <si>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</si>
  <si>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</si>
  <si>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</si>
  <si>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</si>
  <si>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</si>
  <si>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</si>
  <si>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</si>
  <si>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</si>
  <si>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</si>
  <si>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</si>
  <si>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</si>
  <si>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</si>
  <si>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</si>
  <si>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</si>
  <si>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</si>
  <si>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</si>
  <si>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</si>
  <si>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</si>
  <si>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</si>
  <si>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</si>
  <si>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</si>
  <si>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</si>
  <si>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</si>
  <si>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</si>
  <si>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</si>
  <si>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</si>
  <si>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</si>
  <si>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</si>
  <si>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</si>
  <si>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</si>
  <si>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</si>
  <si>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</si>
  <si>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</si>
  <si>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</si>
  <si>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</si>
  <si>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</si>
  <si>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</si>
  <si>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</si>
  <si>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</si>
  <si>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</si>
  <si>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</si>
  <si>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</si>
  <si>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</si>
  <si>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</si>
  <si>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</si>
  <si>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</si>
  <si>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</si>
  <si>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</si>
  <si>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</si>
  <si>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</si>
  <si>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</si>
  <si>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</si>
  <si>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</si>
  <si>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</si>
  <si>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</si>
  <si>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</si>
  <si>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</si>
  <si>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</si>
  <si>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</si>
  <si>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</si>
  <si>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</si>
  <si>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</si>
  <si>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</si>
  <si>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</si>
  <si>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</si>
  <si>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</si>
  <si>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</si>
  <si>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</si>
  <si>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</si>
  <si>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</si>
  <si>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</si>
  <si>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</si>
  <si>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</si>
  <si>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</si>
  <si>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</si>
  <si>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</si>
  <si>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</si>
  <si>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</si>
  <si>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</si>
  <si>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</si>
  <si>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</si>
  <si>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</si>
  <si>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</si>
  <si>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</si>
  <si>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</si>
  <si>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</si>
  <si>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</si>
  <si>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</si>
  <si>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</si>
  <si>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</si>
  <si>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</si>
  <si>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</si>
  <si>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</si>
  <si>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</si>
  <si>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</si>
  <si>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</si>
  <si>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</si>
  <si>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</si>
  <si>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</si>
  <si>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</si>
  <si>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</si>
  <si>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</si>
  <si>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</si>
  <si>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</si>
  <si>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</si>
  <si>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</si>
  <si>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</si>
  <si>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</si>
  <si>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</si>
  <si>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</si>
  <si>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</si>
  <si>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</si>
  <si>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</si>
  <si>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</si>
  <si>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</si>
  <si>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</si>
  <si>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</si>
  <si>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</si>
  <si>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</si>
  <si>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</si>
  <si>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</si>
  <si>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</si>
  <si>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</si>
  <si>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</si>
  <si>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</si>
  <si>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</si>
  <si>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</si>
  <si>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</si>
  <si>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</si>
  <si>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</si>
  <si>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</si>
  <si>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</si>
  <si>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</si>
  <si>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</si>
  <si>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</si>
  <si>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</si>
  <si>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</si>
  <si>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</si>
  <si>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</si>
  <si>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</si>
  <si>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</si>
  <si>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</si>
  <si>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</si>
  <si>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</si>
  <si>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</si>
  <si>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</si>
  <si>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</si>
  <si>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</si>
  <si>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</si>
  <si>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</si>
  <si>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</si>
  <si>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</si>
  <si>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</si>
  <si>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</si>
  <si>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</si>
  <si>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</si>
  <si>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</si>
  <si>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</si>
  <si>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</si>
  <si>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</si>
  <si>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</si>
  <si>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</si>
  <si>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</si>
  <si>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</si>
  <si>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</si>
  <si>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</si>
  <si>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</si>
  <si>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</si>
  <si>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</si>
  <si>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</si>
  <si>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</si>
  <si>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</si>
  <si>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</si>
  <si>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</si>
  <si>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</si>
  <si>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</si>
  <si>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</si>
  <si>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</si>
  <si>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</si>
  <si>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</si>
  <si>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</si>
  <si>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</si>
  <si>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</si>
  <si>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</si>
  <si>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</si>
  <si>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</si>
  <si>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</si>
  <si>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</si>
  <si>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</si>
  <si>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</si>
  <si>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</si>
  <si>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</si>
  <si>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</si>
  <si>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</si>
  <si>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</si>
  <si>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</si>
  <si>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</si>
  <si>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</si>
  <si>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</si>
  <si>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</si>
  <si>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</si>
  <si>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</si>
  <si>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</si>
  <si>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</si>
  <si>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</si>
  <si>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</si>
  <si>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</si>
  <si>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</si>
  <si>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</si>
  <si>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</si>
  <si>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</si>
  <si>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</si>
  <si>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</si>
  <si>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</si>
  <si>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</si>
  <si>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</si>
  <si>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</si>
  <si>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</si>
  <si>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</si>
  <si>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</si>
  <si>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</si>
  <si>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</si>
  <si>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</si>
  <si>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</si>
  <si>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</si>
  <si>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</si>
  <si>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</si>
  <si>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</si>
  <si>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</si>
  <si>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</si>
  <si>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</si>
  <si>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</si>
  <si>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</si>
  <si>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</si>
  <si>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</si>
  <si>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</si>
  <si>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</si>
  <si>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</si>
  <si>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</si>
  <si>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</si>
  <si>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</si>
  <si>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</si>
  <si>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</si>
  <si>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</si>
  <si>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</si>
  <si>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</si>
  <si>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</si>
  <si>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</si>
  <si>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</si>
  <si>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</si>
  <si>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</si>
  <si>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</si>
  <si>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</si>
  <si>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</si>
  <si>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</si>
  <si>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</si>
  <si>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</si>
  <si>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</si>
  <si>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</si>
  <si>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</si>
  <si>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</si>
  <si>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</si>
  <si>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</si>
  <si>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</si>
  <si>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</si>
  <si>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</si>
  <si>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</si>
  <si>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</si>
  <si>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</si>
  <si>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</si>
  <si>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</si>
  <si>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</si>
  <si>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</si>
  <si>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</si>
  <si>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</si>
  <si>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</si>
  <si>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</si>
  <si>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</si>
  <si>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</si>
  <si>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</si>
  <si>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</si>
  <si>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</si>
  <si>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</si>
  <si>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</si>
  <si>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</si>
  <si>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</si>
  <si>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</si>
  <si>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</si>
  <si>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</si>
  <si>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</si>
  <si>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</si>
  <si>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</si>
  <si>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</si>
  <si>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</si>
  <si>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</si>
  <si>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</si>
  <si>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</si>
  <si>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</si>
  <si>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</si>
  <si>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</si>
  <si>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</si>
  <si>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</si>
  <si>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</si>
  <si>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</si>
  <si>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</si>
  <si>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</si>
  <si>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</si>
  <si>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</si>
  <si>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</si>
  <si>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</si>
  <si>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</si>
  <si>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</si>
  <si>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</si>
  <si>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</si>
  <si>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</si>
  <si>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</si>
  <si>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</si>
  <si>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</si>
  <si>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</si>
  <si>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</si>
  <si>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</si>
  <si>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</si>
  <si>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</si>
  <si>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</si>
  <si>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</si>
  <si>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</si>
  <si>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</si>
  <si>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</si>
  <si>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</si>
  <si>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</si>
  <si>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</si>
  <si>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</si>
  <si>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</si>
  <si>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</si>
  <si>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</si>
  <si>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</si>
  <si>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</si>
  <si>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</si>
  <si>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</si>
  <si>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</si>
  <si>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</si>
  <si>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</si>
  <si>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</si>
  <si>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</si>
  <si>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</si>
  <si>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</si>
  <si>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</si>
  <si>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</si>
  <si>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</si>
  <si>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</si>
  <si>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</si>
  <si>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</si>
  <si>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</si>
  <si>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</si>
  <si>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</si>
  <si>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</si>
  <si>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</si>
  <si>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</si>
  <si>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</si>
  <si>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</si>
  <si>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</si>
  <si>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</si>
  <si>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</si>
  <si>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</si>
  <si>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</si>
  <si>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</si>
  <si>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</si>
  <si>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</si>
  <si>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</si>
  <si>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</si>
  <si>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</si>
  <si>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</si>
  <si>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</si>
  <si>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</si>
  <si>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</si>
  <si>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</si>
  <si>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</si>
  <si>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</si>
  <si>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</si>
  <si>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</si>
  <si>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</si>
  <si>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</si>
  <si>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</si>
  <si>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</si>
  <si>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</si>
  <si>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</si>
  <si>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</si>
  <si>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</si>
  <si>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</si>
  <si>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</si>
  <si>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</si>
  <si>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</si>
  <si>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</si>
  <si>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</si>
  <si>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</si>
  <si>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</si>
  <si>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</si>
  <si>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</si>
  <si>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</si>
  <si>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</si>
  <si>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</si>
  <si>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</si>
  <si>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</si>
  <si>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</si>
  <si>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</si>
  <si>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</si>
  <si>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</si>
  <si>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</si>
  <si>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</si>
  <si>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</si>
  <si>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</si>
  <si>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</si>
  <si>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</si>
  <si>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</si>
  <si>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</si>
  <si>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</si>
  <si>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</si>
  <si>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</si>
  <si>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</si>
  <si>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</si>
  <si>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</si>
  <si>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</si>
  <si>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</si>
  <si>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</si>
  <si>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</si>
  <si>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</si>
  <si>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</si>
  <si>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</si>
  <si>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</si>
  <si>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</si>
  <si>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</si>
  <si>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</si>
  <si>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</si>
  <si>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</si>
  <si>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</si>
  <si>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</si>
  <si>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</si>
  <si>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</si>
  <si>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</si>
  <si>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</si>
  <si>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</si>
  <si>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</si>
  <si>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</si>
  <si>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</si>
  <si>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</si>
  <si>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</si>
  <si>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</si>
  <si>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</si>
  <si>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</si>
  <si>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</si>
  <si>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</si>
  <si>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</si>
  <si>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</si>
  <si>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</si>
  <si>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</si>
  <si>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</si>
  <si>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</si>
  <si>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</si>
  <si>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</si>
  <si>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</si>
  <si>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</si>
  <si>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</si>
  <si>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</si>
  <si>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</si>
  <si>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</si>
  <si>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</si>
  <si>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</si>
  <si>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</si>
  <si>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</si>
  <si>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</si>
  <si>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</si>
  <si>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</si>
  <si>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</si>
  <si>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</si>
  <si>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</si>
  <si>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</si>
  <si>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</si>
  <si>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</si>
  <si>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</si>
  <si>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</si>
  <si>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</si>
  <si>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</si>
  <si>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</si>
  <si>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</si>
  <si>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</si>
  <si>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</si>
  <si>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</si>
  <si>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</si>
  <si>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</si>
  <si>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</si>
  <si>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</si>
  <si>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</si>
  <si>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</si>
  <si>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</si>
  <si>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</si>
  <si>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</si>
  <si>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</si>
  <si>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</si>
  <si>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</si>
  <si>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</si>
  <si>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</si>
  <si>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</si>
  <si>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</si>
  <si>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</si>
  <si>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</si>
  <si>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</si>
  <si>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</si>
  <si>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</si>
  <si>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</si>
  <si>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</si>
  <si>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</si>
  <si>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</si>
  <si>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</si>
  <si>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</si>
  <si>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</si>
  <si>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</si>
  <si>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</si>
  <si>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</si>
  <si>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</si>
  <si>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</si>
  <si>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</si>
  <si>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</si>
  <si>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</si>
  <si>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</si>
  <si>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</si>
  <si>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</si>
  <si>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</si>
  <si>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</si>
  <si>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</si>
  <si>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</si>
  <si>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</si>
  <si>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</si>
  <si>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</si>
  <si>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</si>
  <si>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</si>
  <si>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</si>
  <si>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</si>
  <si>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</si>
  <si>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</si>
  <si>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</si>
  <si>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</si>
  <si>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</si>
  <si>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</si>
  <si>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</si>
  <si>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</si>
  <si>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</si>
  <si>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</si>
  <si>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</si>
  <si>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</si>
  <si>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</si>
  <si>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</si>
  <si>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</si>
  <si>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</si>
  <si>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</si>
  <si>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</si>
  <si>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</si>
  <si>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</si>
  <si>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</si>
  <si>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</si>
  <si>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</si>
  <si>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</si>
  <si>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</si>
  <si>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</si>
  <si>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</si>
  <si>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</si>
  <si>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</si>
  <si>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</si>
  <si>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</si>
  <si>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</si>
  <si>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</si>
  <si>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</si>
  <si>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</si>
  <si>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</si>
  <si>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</si>
  <si>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</si>
  <si>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</si>
  <si>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</si>
  <si>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</si>
  <si>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</si>
  <si>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</si>
  <si>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</si>
  <si>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</si>
  <si>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</si>
  <si>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</si>
  <si>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</si>
  <si>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</si>
  <si>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</si>
  <si>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</si>
  <si>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</si>
  <si>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</si>
  <si>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</si>
  <si>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</si>
  <si>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</si>
  <si>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</si>
  <si>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</si>
  <si>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</si>
  <si>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</si>
  <si>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</si>
  <si>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</si>
  <si>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</si>
  <si>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</si>
  <si>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</si>
  <si>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</si>
  <si>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</si>
  <si>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</si>
  <si>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</si>
  <si>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</si>
  <si>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</si>
  <si>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</si>
  <si>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</si>
  <si>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</si>
  <si>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</si>
  <si>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</si>
  <si>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</si>
  <si>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</si>
  <si>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</si>
  <si>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</si>
  <si>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</si>
  <si>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</si>
  <si>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</si>
  <si>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</si>
  <si>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</si>
  <si>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</si>
  <si>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</si>
  <si>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</si>
  <si>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</si>
  <si>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</si>
  <si>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</si>
  <si>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</si>
  <si>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</si>
  <si>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</si>
  <si>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</si>
  <si>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</si>
  <si>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</si>
  <si>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</si>
  <si>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</si>
  <si>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</si>
  <si>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</si>
  <si>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</si>
  <si>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</si>
  <si>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</si>
  <si>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</si>
  <si>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</si>
  <si>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</si>
  <si>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</si>
  <si>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</si>
  <si>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</si>
  <si>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</si>
  <si>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</si>
  <si>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</si>
  <si>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</si>
  <si>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</si>
  <si>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</si>
  <si>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</si>
  <si>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</si>
  <si>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</si>
  <si>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</si>
  <si>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</si>
  <si>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</si>
  <si>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</si>
  <si>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</si>
  <si>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</si>
  <si>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</si>
  <si>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</si>
  <si>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</si>
  <si>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</si>
  <si>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</si>
  <si>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</si>
  <si>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</si>
  <si>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</si>
  <si>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</si>
  <si>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</si>
  <si>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</si>
  <si>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</si>
  <si>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</si>
  <si>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</si>
  <si>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</si>
  <si>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</si>
  <si>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</si>
  <si>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</si>
  <si>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</si>
  <si>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</si>
  <si>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</si>
  <si>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</si>
  <si>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</si>
  <si>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</si>
  <si>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</si>
  <si>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</si>
  <si>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</si>
  <si>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</si>
  <si>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</si>
  <si>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</si>
  <si>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</si>
  <si>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</si>
  <si>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</si>
  <si>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</si>
  <si>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</si>
  <si>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</si>
  <si>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</si>
  <si>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</si>
  <si>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</si>
  <si>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</si>
  <si>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</si>
  <si>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</si>
  <si>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</si>
  <si>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</si>
  <si>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</si>
  <si>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</si>
  <si>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</si>
  <si>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</si>
  <si>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</si>
  <si>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</si>
  <si>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</si>
  <si>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</si>
  <si>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</si>
  <si>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</si>
  <si>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</si>
  <si>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</si>
  <si>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</si>
  <si>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</si>
  <si>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</si>
  <si>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</si>
  <si>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</si>
  <si>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</si>
  <si>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</si>
  <si>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</si>
  <si>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</si>
  <si>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</si>
  <si>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</si>
  <si>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</si>
  <si>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</si>
  <si>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</si>
  <si>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</si>
  <si>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</si>
  <si>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</si>
  <si>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</si>
  <si>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</si>
  <si>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</si>
  <si>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</si>
  <si>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</si>
  <si>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</si>
  <si>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</si>
  <si>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</si>
  <si>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</si>
  <si>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</si>
  <si>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</si>
  <si>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</si>
  <si>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</si>
  <si>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</si>
  <si>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</si>
  <si>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</si>
  <si>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</si>
  <si>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</si>
  <si>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</si>
  <si>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</si>
  <si>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</si>
  <si>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</si>
  <si>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</si>
  <si>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</si>
  <si>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</si>
  <si>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</si>
  <si>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</si>
  <si>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</si>
  <si>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</si>
  <si>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</si>
  <si>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</si>
  <si>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</si>
  <si>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</si>
  <si>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</si>
  <si>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</si>
  <si>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</si>
  <si>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</si>
  <si>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</si>
  <si>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</si>
  <si>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</si>
  <si>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</si>
  <si>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</si>
  <si>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</si>
  <si>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</si>
  <si>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</si>
  <si>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</si>
  <si>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</si>
  <si>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</si>
  <si>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</si>
  <si>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</si>
  <si>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</si>
  <si>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</si>
  <si>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</si>
  <si>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</si>
  <si>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</si>
  <si>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</si>
  <si>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</si>
  <si>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</si>
  <si>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</si>
  <si>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</si>
  <si>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</si>
  <si>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</si>
  <si>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</si>
  <si>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</si>
  <si>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</si>
  <si>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</si>
  <si>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</si>
  <si>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</si>
  <si>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</si>
  <si>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</si>
  <si>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</si>
  <si>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</si>
  <si>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</si>
  <si>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</si>
  <si>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</si>
  <si>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</si>
  <si>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</si>
  <si>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</si>
  <si>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</si>
  <si>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</si>
  <si>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</si>
  <si>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</si>
  <si>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</si>
  <si>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</si>
  <si>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</si>
  <si>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</si>
  <si>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</si>
  <si>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</si>
  <si>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</si>
  <si>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</si>
  <si>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</si>
  <si>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</si>
  <si>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</si>
  <si>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</si>
  <si>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</si>
  <si>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</si>
  <si>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</si>
  <si>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</si>
  <si>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</si>
  <si>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</si>
  <si>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</si>
  <si>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</si>
  <si>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</si>
  <si>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</si>
  <si>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</si>
  <si>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</si>
  <si>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</si>
  <si>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</si>
  <si>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</si>
  <si>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</si>
  <si>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</si>
  <si>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</si>
  <si>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</si>
  <si>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</si>
  <si>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</si>
  <si>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</si>
  <si>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</si>
  <si>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</si>
  <si>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</si>
  <si>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</si>
  <si>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</si>
  <si>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</si>
  <si>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</si>
  <si>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</si>
  <si>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</si>
  <si>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</si>
  <si>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</si>
  <si>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</si>
  <si>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</si>
  <si>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</si>
  <si>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</si>
  <si>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</si>
  <si>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</si>
  <si>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</si>
  <si>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</si>
  <si>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</si>
  <si>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</si>
  <si>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</si>
  <si>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</si>
  <si>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</si>
  <si>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</si>
  <si>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</si>
  <si>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</si>
  <si>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</si>
  <si>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</si>
  <si>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</si>
  <si>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</si>
  <si>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</si>
  <si>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</si>
  <si>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</si>
  <si>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</si>
  <si>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</si>
  <si>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</si>
  <si>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</si>
  <si>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</si>
  <si>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</si>
  <si>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</si>
  <si>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</si>
  <si>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</si>
  <si>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</si>
  <si>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</si>
  <si>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</si>
  <si>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</si>
  <si>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</si>
  <si>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</si>
  <si>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</si>
  <si>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</si>
  <si>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</si>
  <si>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</si>
  <si>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</si>
  <si>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</si>
  <si>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</si>
  <si>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</si>
  <si>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</si>
  <si>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</si>
  <si>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</si>
  <si>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</si>
  <si>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</si>
  <si>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</si>
  <si>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</si>
  <si>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</si>
  <si>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</si>
  <si>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</si>
  <si>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</si>
  <si>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</si>
  <si>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</si>
  <si>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</si>
  <si>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</si>
  <si>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</si>
  <si>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</si>
  <si>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</si>
  <si>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</si>
  <si>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</si>
  <si>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</si>
  <si>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</si>
  <si>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</si>
  <si>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</si>
  <si>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</si>
  <si>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</si>
  <si>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</si>
  <si>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</si>
  <si>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</si>
  <si>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</si>
  <si>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</si>
  <si>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</si>
  <si>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</si>
  <si>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</si>
  <si>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</si>
  <si>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</si>
  <si>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</si>
  <si>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</si>
  <si>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</si>
  <si>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</si>
  <si>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</si>
  <si>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</si>
  <si>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</si>
  <si>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</si>
  <si>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</si>
  <si>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</si>
  <si>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</si>
  <si>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</si>
  <si>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</si>
  <si>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</si>
  <si>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</si>
  <si>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</si>
  <si>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</si>
  <si>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</si>
  <si>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</si>
  <si>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</si>
  <si>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</si>
  <si>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</si>
  <si>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</si>
  <si>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</si>
  <si>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</si>
  <si>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</si>
  <si>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</si>
  <si>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</si>
  <si>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</si>
  <si>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</si>
  <si>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</si>
  <si>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</si>
  <si>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</si>
  <si>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</si>
  <si>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</si>
  <si>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</si>
  <si>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</si>
  <si>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</si>
  <si>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</si>
  <si>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</si>
  <si>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</si>
  <si>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</si>
  <si>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</si>
  <si>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</si>
  <si>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</si>
  <si>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</si>
  <si>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</si>
  <si>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</si>
  <si>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</si>
  <si>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</si>
  <si>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</si>
  <si>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</si>
  <si>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</si>
  <si>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</si>
  <si>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</si>
  <si>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</si>
  <si>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</si>
  <si>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</si>
  <si>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</si>
  <si>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</si>
  <si>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</si>
  <si>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</si>
  <si>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</si>
  <si>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</si>
  <si>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</si>
  <si>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</si>
  <si>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</si>
  <si>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</si>
  <si>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</si>
  <si>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</si>
  <si>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</si>
  <si>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</si>
  <si>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</si>
  <si>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</si>
  <si>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</si>
  <si>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</si>
  <si>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</si>
  <si>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</si>
  <si>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</si>
  <si>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</si>
  <si>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</si>
  <si>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</si>
  <si>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</si>
  <si>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</si>
  <si>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</si>
  <si>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</si>
  <si>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</si>
  <si>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</si>
  <si>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</si>
  <si>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</si>
  <si>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</si>
  <si>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</si>
  <si>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</si>
  <si>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</si>
  <si>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</si>
  <si>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</si>
  <si>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</si>
  <si>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</si>
  <si>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</si>
  <si>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</si>
  <si>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</si>
  <si>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</si>
  <si>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</si>
  <si>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</si>
  <si>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</si>
  <si>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</si>
  <si>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</si>
  <si>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</si>
  <si>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</si>
  <si>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</si>
  <si>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</si>
  <si>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</si>
  <si>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</si>
  <si>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</si>
  <si>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</si>
  <si>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</si>
  <si>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</si>
  <si>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</si>
  <si>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</si>
  <si>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</si>
  <si>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</si>
  <si>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</si>
  <si>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</si>
  <si>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</si>
  <si>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</si>
  <si>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</si>
  <si>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</si>
  <si>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</si>
  <si>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</si>
  <si>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</si>
  <si>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</si>
  <si>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</si>
  <si>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</si>
  <si>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</si>
  <si>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</si>
  <si>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</si>
  <si>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</si>
  <si>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</si>
  <si>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</si>
  <si>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</si>
  <si>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</si>
  <si>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</si>
  <si>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</si>
  <si>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</si>
  <si>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</si>
  <si>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</si>
  <si>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</si>
  <si>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</si>
  <si>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</si>
  <si>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</si>
  <si>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</si>
  <si>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</si>
  <si>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</si>
  <si>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</si>
  <si>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</si>
  <si>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</si>
  <si>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</si>
  <si>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</si>
  <si>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</si>
  <si>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</si>
  <si>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</si>
  <si>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</si>
  <si>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</si>
  <si>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</si>
  <si>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</si>
  <si>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</si>
  <si>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</si>
  <si>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</si>
  <si>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</si>
  <si>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</si>
  <si>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</si>
  <si>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</si>
  <si>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</si>
  <si>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</si>
  <si>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</si>
  <si>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</si>
  <si>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</si>
  <si>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</si>
  <si>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</si>
  <si>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</si>
  <si>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</si>
  <si>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</si>
  <si>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</si>
  <si>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</si>
  <si>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</si>
  <si>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</si>
  <si>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</si>
  <si>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</si>
  <si>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</si>
  <si>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</si>
  <si>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</si>
  <si>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</si>
  <si>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</si>
  <si>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</si>
  <si>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</si>
  <si>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</si>
  <si>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</si>
  <si>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</si>
  <si>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</si>
  <si>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</si>
  <si>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</si>
  <si>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</si>
  <si>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</si>
  <si>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</si>
  <si>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</si>
  <si>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</si>
  <si>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</si>
  <si>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</si>
  <si>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</si>
  <si>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</si>
  <si>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</si>
  <si>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</si>
  <si>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</si>
  <si>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</si>
  <si>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</si>
  <si>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</si>
  <si>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</si>
  <si>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</si>
  <si>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</si>
  <si>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</si>
  <si>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</si>
  <si>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</si>
  <si>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</si>
  <si>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</si>
  <si>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</si>
  <si>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</si>
  <si>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</si>
  <si>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</si>
  <si>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</si>
  <si>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</si>
  <si>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</si>
  <si>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</si>
  <si>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</si>
  <si>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</si>
  <si>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</si>
  <si>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</si>
  <si>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</si>
  <si>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</si>
  <si>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</si>
  <si>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</si>
  <si>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</si>
  <si>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</si>
  <si>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</si>
  <si>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</si>
  <si>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</si>
  <si>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</si>
  <si>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</si>
  <si>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</si>
  <si>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</si>
  <si>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</si>
  <si>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</si>
  <si>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</si>
  <si>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</si>
  <si>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</si>
  <si>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</si>
  <si>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</si>
  <si>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</si>
  <si>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</si>
  <si>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</si>
  <si>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</si>
  <si>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</si>
  <si>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</si>
  <si>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</si>
  <si>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</si>
  <si>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</si>
  <si>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</si>
  <si>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</si>
  <si>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</si>
  <si>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</si>
  <si>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</si>
  <si>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</si>
  <si>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</si>
  <si>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</si>
  <si>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</si>
  <si>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</si>
  <si>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</si>
  <si>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</si>
  <si>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</si>
  <si>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</si>
  <si>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</si>
  <si>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</si>
  <si>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</si>
  <si>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</si>
  <si>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</si>
  <si>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</si>
  <si>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</si>
  <si>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</si>
  <si>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</si>
  <si>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</si>
  <si>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</si>
  <si>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</si>
  <si>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</si>
  <si>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</si>
  <si>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</si>
  <si>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</si>
  <si>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</si>
  <si>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</si>
  <si>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</si>
  <si>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</si>
  <si>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</si>
  <si>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</si>
  <si>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</si>
  <si>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</si>
  <si>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</si>
  <si>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</si>
  <si>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</si>
  <si>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</si>
  <si>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</si>
  <si>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</si>
  <si>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</si>
  <si>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</si>
  <si>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</si>
  <si>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</si>
  <si>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</si>
  <si>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</si>
  <si>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</si>
  <si>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</si>
  <si>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</si>
  <si>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</si>
  <si>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</si>
  <si>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</si>
  <si>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</si>
  <si>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</si>
  <si>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</si>
  <si>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</si>
  <si>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</si>
  <si>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</si>
  <si>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</si>
  <si>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</si>
  <si>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</si>
  <si>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</si>
  <si>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</si>
  <si>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</si>
  <si>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</si>
  <si>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</si>
  <si>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</si>
  <si>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</si>
  <si>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</si>
  <si>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</si>
  <si>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</si>
  <si>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</si>
  <si>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</si>
  <si>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</si>
  <si>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</si>
  <si>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</si>
  <si>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</si>
  <si>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</si>
  <si>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</si>
  <si>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</si>
  <si>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</si>
  <si>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</si>
  <si>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</si>
  <si>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</si>
  <si>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</si>
  <si>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</si>
  <si>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</si>
  <si>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</si>
  <si>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</si>
  <si>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</si>
  <si>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</si>
  <si>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</si>
  <si>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</si>
  <si>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</si>
  <si>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</si>
  <si>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</si>
  <si>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</si>
  <si>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</si>
  <si>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</si>
  <si>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</si>
  <si>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</si>
  <si>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</si>
  <si>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</si>
  <si>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</si>
  <si>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</si>
  <si>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</si>
  <si>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</si>
  <si>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</si>
  <si>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</si>
  <si>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</si>
  <si>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</si>
  <si>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</si>
  <si>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</si>
  <si>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</si>
  <si>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</si>
  <si>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</si>
  <si>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</si>
  <si>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</si>
  <si>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</si>
  <si>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</si>
  <si>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</si>
  <si>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</si>
  <si>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</si>
  <si>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</si>
  <si>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</si>
  <si>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</si>
  <si>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</si>
  <si>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</si>
  <si>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</si>
  <si>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</si>
  <si>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</si>
  <si>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</si>
  <si>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</si>
  <si>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</si>
  <si>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</si>
  <si>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</si>
  <si>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</si>
  <si>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</si>
  <si>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</si>
  <si>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</si>
  <si>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</si>
  <si>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</si>
  <si>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</si>
  <si>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</si>
  <si>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</si>
  <si>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</si>
  <si>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</si>
  <si>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</si>
  <si>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</si>
  <si>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</si>
  <si>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</si>
  <si>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</si>
  <si>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</si>
  <si>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</si>
  <si>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</si>
  <si>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</si>
  <si>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</si>
  <si>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</si>
  <si>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</si>
  <si>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</si>
  <si>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</si>
  <si>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</si>
  <si>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</si>
  <si>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</si>
  <si>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</si>
  <si>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</si>
  <si>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</si>
  <si>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</si>
  <si>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</si>
  <si>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</si>
  <si>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</si>
  <si>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</si>
  <si>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</si>
  <si>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</si>
  <si>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</si>
  <si>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</si>
  <si>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</si>
  <si>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</si>
  <si>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</si>
  <si>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</si>
  <si>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</si>
  <si>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</si>
  <si>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</si>
  <si>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</si>
  <si>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</si>
  <si>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</si>
  <si>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</si>
  <si>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</si>
  <si>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</si>
  <si>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</si>
  <si>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</si>
  <si>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</si>
  <si>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</si>
  <si>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</si>
  <si>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</si>
  <si>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</si>
  <si>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</si>
  <si>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</si>
  <si>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</si>
  <si>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</si>
  <si>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</si>
  <si>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</si>
  <si>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</si>
  <si>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</si>
  <si>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</si>
  <si>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</si>
  <si>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</si>
  <si>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</si>
  <si>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</si>
  <si>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</si>
  <si>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</si>
  <si>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</si>
  <si>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</si>
  <si>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</si>
  <si>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</si>
  <si>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</si>
  <si>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</si>
  <si>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</si>
  <si>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</si>
  <si>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</si>
  <si>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</si>
  <si>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</si>
  <si>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</si>
  <si>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</si>
  <si>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</si>
  <si>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</si>
  <si>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</si>
  <si>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</si>
  <si>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</si>
  <si>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</si>
  <si>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</si>
  <si>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</si>
  <si>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</si>
  <si>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</si>
  <si>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</si>
  <si>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</si>
  <si>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</si>
  <si>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</si>
  <si>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</si>
  <si>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</si>
  <si>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</si>
  <si>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</si>
  <si>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</si>
  <si>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</si>
  <si>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</si>
  <si>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</si>
  <si>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</si>
  <si>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</si>
  <si>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</si>
  <si>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</si>
  <si>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</si>
  <si>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</si>
  <si>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</si>
  <si>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</si>
  <si>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</si>
  <si>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</si>
  <si>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</si>
  <si>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</si>
  <si>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</si>
  <si>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</si>
  <si>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</si>
  <si>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</si>
  <si>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</si>
  <si>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</si>
  <si>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</si>
  <si>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</si>
  <si>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</si>
  <si>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</si>
  <si>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</si>
  <si>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</si>
  <si>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</si>
  <si>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</si>
  <si>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</si>
  <si>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</si>
  <si>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</si>
  <si>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</si>
  <si>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</si>
  <si>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</si>
  <si>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</si>
  <si>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</si>
  <si>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</si>
  <si>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</si>
  <si>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</si>
  <si>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</si>
  <si>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</si>
  <si>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</si>
  <si>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</si>
  <si>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</si>
  <si>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</si>
  <si>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</si>
  <si>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</si>
  <si>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</si>
  <si>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</si>
  <si>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</si>
  <si>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</si>
  <si>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</si>
  <si>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</si>
  <si>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</si>
  <si>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</si>
  <si>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</si>
  <si>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</si>
  <si>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</si>
  <si>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</si>
  <si>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</si>
  <si>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</si>
  <si>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</si>
  <si>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</si>
  <si>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</si>
  <si>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</si>
  <si>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</si>
  <si>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</si>
  <si>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</si>
  <si>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</si>
  <si>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</si>
  <si>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</si>
  <si>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</si>
  <si>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</si>
  <si>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</si>
  <si>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</si>
  <si>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</si>
  <si>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</si>
  <si>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</si>
  <si>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</si>
  <si>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</si>
  <si>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</si>
  <si>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</si>
  <si>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</si>
  <si>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</si>
  <si>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</si>
  <si>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</si>
  <si>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</si>
  <si>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</si>
  <si>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</si>
  <si>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</si>
  <si>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</si>
  <si>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</si>
  <si>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</si>
  <si>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</si>
  <si>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</si>
  <si>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</si>
  <si>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</si>
  <si>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</si>
  <si>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</si>
  <si>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</si>
  <si>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</si>
  <si>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</si>
  <si>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</si>
  <si>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</si>
  <si>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</si>
  <si>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</si>
  <si>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</si>
  <si>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</si>
  <si>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</si>
  <si>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</si>
  <si>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</si>
  <si>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</si>
  <si>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</si>
  <si>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</si>
  <si>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</si>
  <si>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</si>
  <si>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</si>
  <si>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</si>
  <si>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</si>
  <si>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</si>
  <si>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</si>
  <si>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</si>
  <si>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</si>
  <si>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</si>
  <si>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</si>
  <si>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</si>
  <si>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</si>
  <si>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</si>
  <si>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</si>
  <si>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</si>
  <si>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</si>
  <si>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</si>
  <si>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</si>
  <si>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</si>
  <si>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</si>
  <si>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</si>
  <si>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</si>
  <si>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</si>
  <si>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</si>
  <si>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</si>
  <si>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</si>
  <si>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</si>
  <si>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</si>
  <si>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</si>
  <si>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</si>
  <si>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</si>
  <si>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</si>
  <si>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</si>
  <si>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</si>
  <si>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</si>
  <si>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</si>
  <si>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</si>
  <si>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</si>
  <si>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</si>
  <si>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</si>
  <si>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</si>
  <si>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</si>
  <si>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</si>
  <si>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</si>
  <si>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</si>
  <si>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</si>
  <si>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</si>
  <si>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</si>
  <si>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</si>
  <si>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</si>
  <si>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</si>
  <si>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</si>
  <si>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</si>
  <si>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</si>
  <si>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</si>
  <si>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</si>
  <si>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</si>
  <si>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</si>
  <si>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</si>
  <si>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</si>
  <si>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</si>
  <si>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</si>
  <si>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</si>
  <si>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</si>
  <si>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</si>
  <si>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</si>
  <si>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</si>
  <si>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</si>
  <si>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</si>
  <si>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</si>
  <si>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</si>
  <si>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</si>
  <si>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</si>
  <si>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</si>
  <si>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</si>
  <si>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</si>
  <si>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</si>
  <si>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</si>
  <si>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</si>
  <si>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</si>
  <si>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</si>
  <si>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</si>
  <si>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</si>
  <si>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</si>
  <si>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</si>
  <si>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</si>
  <si>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</si>
  <si>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</si>
  <si>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</si>
  <si>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</si>
  <si>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</si>
  <si>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</si>
  <si>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</si>
  <si>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</si>
  <si>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</si>
  <si>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</si>
  <si>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</si>
  <si>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</si>
  <si>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</si>
  <si>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</si>
  <si>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</si>
  <si>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</si>
  <si>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</si>
  <si>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</si>
  <si>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</si>
  <si>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</si>
  <si>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</si>
  <si>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</si>
  <si>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</si>
  <si>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</si>
  <si>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</si>
  <si>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</si>
  <si>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</si>
  <si>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</si>
  <si>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</si>
  <si>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</si>
  <si>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</si>
  <si>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</si>
  <si>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</si>
  <si>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</si>
  <si>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</si>
  <si>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</si>
  <si>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</si>
  <si>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</si>
  <si>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</si>
  <si>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</si>
  <si>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</si>
  <si>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</si>
  <si>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</si>
  <si>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</si>
  <si>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</si>
  <si>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</si>
  <si>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</si>
  <si>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</si>
  <si>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</si>
  <si>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</si>
  <si>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</si>
  <si>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</si>
  <si>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</si>
  <si>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</si>
  <si>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</si>
  <si>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</si>
  <si>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</si>
  <si>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</si>
  <si>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</si>
  <si>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</si>
  <si>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</si>
  <si>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</si>
  <si>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</si>
  <si>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</si>
  <si>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</si>
  <si>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</si>
  <si>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</si>
  <si>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</si>
  <si>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</si>
  <si>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</si>
  <si>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</si>
  <si>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</si>
  <si>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</si>
  <si>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</si>
  <si>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</si>
  <si>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</si>
  <si>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</si>
  <si>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</si>
  <si>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</si>
  <si>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</si>
  <si>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</si>
  <si>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</si>
  <si>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</si>
  <si>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</si>
  <si>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</si>
  <si>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</si>
  <si>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</si>
  <si>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</si>
  <si>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</si>
  <si>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</si>
  <si>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</si>
  <si>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</si>
  <si>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</si>
  <si>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</si>
  <si>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</si>
  <si>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</si>
  <si>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</si>
  <si>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</si>
  <si>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</si>
  <si>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</si>
  <si>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</si>
  <si>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</si>
  <si>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</si>
  <si>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</si>
  <si>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</si>
  <si>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</si>
  <si>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</si>
  <si>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</si>
  <si>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</si>
  <si>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</si>
  <si>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</si>
  <si>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</si>
  <si>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</si>
  <si>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</si>
  <si>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</si>
  <si>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</si>
  <si>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</si>
  <si>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</si>
  <si>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</si>
  <si>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</si>
  <si>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</si>
  <si>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</si>
  <si>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</si>
  <si>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</si>
  <si>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</si>
  <si>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</si>
  <si>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</si>
  <si>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</si>
  <si>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</si>
  <si>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</si>
  <si>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</si>
  <si>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</si>
  <si>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</si>
  <si>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</si>
  <si>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</si>
  <si>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</si>
  <si>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</si>
  <si>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</si>
  <si>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</si>
  <si>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</si>
  <si>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</si>
  <si>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</si>
  <si>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</si>
  <si>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</si>
  <si>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</si>
  <si>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</si>
  <si>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</si>
  <si>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</si>
  <si>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</si>
  <si>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</si>
  <si>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</si>
  <si>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</si>
  <si>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</si>
  <si>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</si>
  <si>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</si>
  <si>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</si>
  <si>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</si>
  <si>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</si>
  <si>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</si>
  <si>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</si>
  <si>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</si>
  <si>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</si>
  <si>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</si>
  <si>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</si>
  <si>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</si>
  <si>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</si>
  <si>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</si>
  <si>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</si>
  <si>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</si>
  <si>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</si>
  <si>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</si>
  <si>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</si>
  <si>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</si>
  <si>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</si>
  <si>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</si>
  <si>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</si>
  <si>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</si>
  <si>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</si>
  <si>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</si>
  <si>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</si>
  <si>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</si>
  <si>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</si>
  <si>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</si>
  <si>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</si>
  <si>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</si>
  <si>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</si>
  <si>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</si>
  <si>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</si>
  <si>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</si>
  <si>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</si>
  <si>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</si>
  <si>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</si>
  <si>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</si>
  <si>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</si>
  <si>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</si>
  <si>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</si>
  <si>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</si>
  <si>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</si>
  <si>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</si>
  <si>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</si>
  <si>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</si>
  <si>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</si>
  <si>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</si>
  <si>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</si>
  <si>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</si>
  <si>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</si>
  <si>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</si>
  <si>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</si>
  <si>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</si>
  <si>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</si>
  <si>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</si>
  <si>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</si>
  <si>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</si>
  <si>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</si>
  <si>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</si>
  <si>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</si>
  <si>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</si>
  <si>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</si>
  <si>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</si>
  <si>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</si>
  <si>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</si>
  <si>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</si>
  <si>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</si>
  <si>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</si>
  <si>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</si>
  <si>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</si>
  <si>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</si>
  <si>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</si>
  <si>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</si>
  <si>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</si>
  <si>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</si>
  <si>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</si>
  <si>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</si>
  <si>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</si>
  <si>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</si>
  <si>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</si>
  <si>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</si>
  <si>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</si>
  <si>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</si>
  <si>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</si>
  <si>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</si>
  <si>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</si>
  <si>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</si>
  <si>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</si>
  <si>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</si>
  <si>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</si>
  <si>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</si>
  <si>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</si>
  <si>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</si>
  <si>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</si>
  <si>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</si>
  <si>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</si>
  <si>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</si>
  <si>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</si>
  <si>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</si>
  <si>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</si>
  <si>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</si>
  <si>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</si>
  <si>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</si>
  <si>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</si>
  <si>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</si>
  <si>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</si>
  <si>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</si>
  <si>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</si>
  <si>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</si>
  <si>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</si>
  <si>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</si>
  <si>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</si>
  <si>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</si>
  <si>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</si>
  <si>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</si>
  <si>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</si>
  <si>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</si>
  <si>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</si>
  <si>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</si>
  <si>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</si>
  <si>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</si>
  <si>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</si>
  <si>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</si>
  <si>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</si>
  <si>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</si>
  <si>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</si>
  <si>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</si>
  <si>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</si>
  <si>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</si>
  <si>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</si>
  <si>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</si>
  <si>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</si>
  <si>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</si>
  <si>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</si>
  <si>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</si>
  <si>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</si>
  <si>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</si>
  <si>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</si>
  <si>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</si>
  <si>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</si>
  <si>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</si>
  <si>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</si>
  <si>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</si>
  <si>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</si>
  <si>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</si>
  <si>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</si>
  <si>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</si>
  <si>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</si>
  <si>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</si>
  <si>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</si>
  <si>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</si>
  <si>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</si>
  <si>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</si>
  <si>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</si>
  <si>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</si>
  <si>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</si>
  <si>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</si>
  <si>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</si>
  <si>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</si>
  <si>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</si>
  <si>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</si>
  <si>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</si>
  <si>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</si>
  <si>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</si>
  <si>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</si>
  <si>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</si>
  <si>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</si>
  <si>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</si>
  <si>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</si>
  <si>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</si>
  <si>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</si>
  <si>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</si>
  <si>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</si>
  <si>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</si>
  <si>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</si>
  <si>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</si>
  <si>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</si>
  <si>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</si>
  <si>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</si>
  <si>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</si>
  <si>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</si>
  <si>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</si>
  <si>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</si>
  <si>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</si>
  <si>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</si>
  <si>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</si>
  <si>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</si>
  <si>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</si>
  <si>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</si>
  <si>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</si>
  <si>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</si>
  <si>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</si>
  <si>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</si>
  <si>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</si>
  <si>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</si>
  <si>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</si>
  <si>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</si>
  <si>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</si>
  <si>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</si>
  <si>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</si>
  <si>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</si>
  <si>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</si>
  <si>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</si>
  <si>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</si>
  <si>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</si>
  <si>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</si>
  <si>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</si>
  <si>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</si>
  <si>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</si>
  <si>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</si>
  <si>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</si>
  <si>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</si>
  <si>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</si>
  <si>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</si>
  <si>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</si>
  <si>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</si>
  <si>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</si>
  <si>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</si>
  <si>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</si>
  <si>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</si>
  <si>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</si>
  <si>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</si>
  <si>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</si>
  <si>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</si>
  <si>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</si>
  <si>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</si>
  <si>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</si>
  <si>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</si>
  <si>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</si>
  <si>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</si>
  <si>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</si>
  <si>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</si>
  <si>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</si>
  <si>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</si>
  <si>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</si>
  <si>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</si>
  <si>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</si>
  <si>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</si>
  <si>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</si>
  <si>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</si>
  <si>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</si>
  <si>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</si>
  <si>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</si>
  <si>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</si>
  <si>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</si>
  <si>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</si>
  <si>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</si>
  <si>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</si>
  <si>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</si>
  <si>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</si>
  <si>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</si>
  <si>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</si>
  <si>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</si>
  <si>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</si>
  <si>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</si>
  <si>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</si>
  <si>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</si>
  <si>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</si>
  <si>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</si>
  <si>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</si>
  <si>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</si>
  <si>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</si>
  <si>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</si>
  <si>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</si>
  <si>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</si>
  <si>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</si>
  <si>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</si>
  <si>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</si>
  <si>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</si>
  <si>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</si>
  <si>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</si>
  <si>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</si>
  <si>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</si>
  <si>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</si>
  <si>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</si>
  <si>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</si>
  <si>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</si>
  <si>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</si>
  <si>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</si>
  <si>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</si>
  <si>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</si>
  <si>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</si>
  <si>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</si>
  <si>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</si>
  <si>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</si>
  <si>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</si>
  <si>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</si>
  <si>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</si>
  <si>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</si>
  <si>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</si>
  <si>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</si>
  <si>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</si>
  <si>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</si>
  <si>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</si>
  <si>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</si>
  <si>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</si>
  <si>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</si>
  <si>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</si>
  <si>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</si>
  <si>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</si>
  <si>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</si>
  <si>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</si>
  <si>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</si>
  <si>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</si>
  <si>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</si>
  <si>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</si>
  <si>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</si>
  <si>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</si>
  <si>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</si>
  <si>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</si>
  <si>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</si>
  <si>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</si>
  <si>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</si>
  <si>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</si>
  <si>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</si>
  <si>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</si>
  <si>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</si>
  <si>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</si>
  <si>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</si>
  <si>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</si>
  <si>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</si>
  <si>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</si>
  <si>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</si>
  <si>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</si>
  <si>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</si>
  <si>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</si>
  <si>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</si>
  <si>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</si>
  <si>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</si>
  <si>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</si>
  <si>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</si>
  <si>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</si>
  <si>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</si>
  <si>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</si>
  <si>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</si>
  <si>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</si>
  <si>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</si>
  <si>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</si>
  <si>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</si>
  <si>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</si>
  <si>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</si>
  <si>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</si>
  <si>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</si>
  <si>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</si>
  <si>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</si>
  <si>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</si>
  <si>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</si>
  <si>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</si>
  <si>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</si>
  <si>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</si>
  <si>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</si>
  <si>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</si>
  <si>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</si>
  <si>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</si>
  <si>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</si>
  <si>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</si>
  <si>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</si>
  <si>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</si>
  <si>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</si>
  <si>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</si>
  <si>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</si>
  <si>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</si>
  <si>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</si>
  <si>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</si>
  <si>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</si>
  <si>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</si>
  <si>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</si>
  <si>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</si>
  <si>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</si>
  <si>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</si>
  <si>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</si>
  <si>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</si>
  <si>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</si>
  <si>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</si>
  <si>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</si>
  <si>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</si>
  <si>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</si>
  <si>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</si>
  <si>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</si>
  <si>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</si>
  <si>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</si>
  <si>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</si>
  <si>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</si>
  <si>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</si>
  <si>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</si>
  <si>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</si>
  <si>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</si>
  <si>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</si>
  <si>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</si>
  <si>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</si>
  <si>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</si>
  <si>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</si>
  <si>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</si>
  <si>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</si>
  <si>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</si>
  <si>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</si>
  <si>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</si>
  <si>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</si>
  <si>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</si>
  <si>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</si>
  <si>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</si>
  <si>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</si>
  <si>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</si>
  <si>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</si>
  <si>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</si>
  <si>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</si>
  <si>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</si>
  <si>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</si>
  <si>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</si>
  <si>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</si>
  <si>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</si>
  <si>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</si>
  <si>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</si>
  <si>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</si>
  <si>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</si>
  <si>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</si>
  <si>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</si>
  <si>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</si>
  <si>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</si>
  <si>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</si>
  <si>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</si>
  <si>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</si>
  <si>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</si>
  <si>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</si>
  <si>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</si>
  <si>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</si>
  <si>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</si>
  <si>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</si>
  <si>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</si>
  <si>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</si>
  <si>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</si>
  <si>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</si>
  <si>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</si>
  <si>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</si>
  <si>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</si>
  <si>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</si>
  <si>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</si>
  <si>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</si>
  <si>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</si>
  <si>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</si>
  <si>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</si>
  <si>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</si>
  <si>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</si>
  <si>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</si>
  <si>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</si>
  <si>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</si>
  <si>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</si>
  <si>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</si>
  <si>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</si>
  <si>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</si>
  <si>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</si>
  <si>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</si>
  <si>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</si>
  <si>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</si>
  <si>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</si>
  <si>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</si>
  <si>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</si>
  <si>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</si>
  <si>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</si>
  <si>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</si>
  <si>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</si>
  <si>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</si>
  <si>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</si>
  <si>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</si>
  <si>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</si>
  <si>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</si>
  <si>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</si>
  <si>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</si>
  <si>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</si>
  <si>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</si>
  <si>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</si>
  <si>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</si>
  <si>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</si>
  <si>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</si>
  <si>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</si>
  <si>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</si>
  <si>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</si>
  <si>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</si>
  <si>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</si>
  <si>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</si>
  <si>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</si>
  <si>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</si>
  <si>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</si>
  <si>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</si>
  <si>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</si>
  <si>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</si>
  <si>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</si>
  <si>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</si>
  <si>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</si>
  <si>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</si>
  <si>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</si>
  <si>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</si>
  <si>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</si>
  <si>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</si>
  <si>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</si>
  <si>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</si>
  <si>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</si>
  <si>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</si>
  <si>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</si>
  <si>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</si>
  <si>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</si>
  <si>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</si>
  <si>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</si>
  <si>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</si>
  <si>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</si>
  <si>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</si>
  <si>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</si>
  <si>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</si>
  <si>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</si>
  <si>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</si>
  <si>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</si>
  <si>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</si>
  <si>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</si>
  <si>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</si>
  <si>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</si>
  <si>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</si>
  <si>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</si>
  <si>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</si>
  <si>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</si>
  <si>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</si>
  <si>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</si>
  <si>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</si>
  <si>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</si>
  <si>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</si>
  <si>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</si>
  <si>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</si>
  <si>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</si>
  <si>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</si>
  <si>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</si>
  <si>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</si>
  <si>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</si>
  <si>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</si>
  <si>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</si>
  <si>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</si>
  <si>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</si>
  <si>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</si>
  <si>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</si>
  <si>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</si>
  <si>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</si>
  <si>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</si>
  <si>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</si>
  <si>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</si>
  <si>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</si>
  <si>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</si>
  <si>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</si>
  <si>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</si>
  <si>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</si>
  <si>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</si>
  <si>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</si>
  <si>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</si>
  <si>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</si>
  <si>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</si>
  <si>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</si>
  <si>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</si>
  <si>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</si>
  <si>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</si>
  <si>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</si>
  <si>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</si>
  <si>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</si>
  <si>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</si>
  <si>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</si>
  <si>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</si>
  <si>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</si>
  <si>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</si>
  <si>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</si>
  <si>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</si>
  <si>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</si>
  <si>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</si>
  <si>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</si>
  <si>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</si>
  <si>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</si>
  <si>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</si>
  <si>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</si>
  <si>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</si>
  <si>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</si>
  <si>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</si>
  <si>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</si>
  <si>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</si>
  <si>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</si>
  <si>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</si>
  <si>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</si>
  <si>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</si>
  <si>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</si>
  <si>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</si>
  <si>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</si>
  <si>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</si>
  <si>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</si>
  <si>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</si>
  <si>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</si>
  <si>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</si>
  <si>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</si>
  <si>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</si>
  <si>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</si>
  <si>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</si>
  <si>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</si>
  <si>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</si>
  <si>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</si>
  <si>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</si>
  <si>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</si>
  <si>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</si>
  <si>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</si>
  <si>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</si>
  <si>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</si>
  <si>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</si>
  <si>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</si>
  <si>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</si>
  <si>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</si>
  <si>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</si>
  <si>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</si>
  <si>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</si>
  <si>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</si>
  <si>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</si>
  <si>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</si>
  <si>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</si>
  <si>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</si>
  <si>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</si>
  <si>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</si>
  <si>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</si>
  <si>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</si>
  <si>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</si>
  <si>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</si>
  <si>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</si>
  <si>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</si>
  <si>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</si>
  <si>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</si>
  <si>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</si>
  <si>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</si>
  <si>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</si>
  <si>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</si>
  <si>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</si>
  <si>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</si>
  <si>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</si>
  <si>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</si>
  <si>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</si>
  <si>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</si>
  <si>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</si>
  <si>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</si>
  <si>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</si>
  <si>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</si>
  <si>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</si>
  <si>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</si>
  <si>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</si>
  <si>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</si>
  <si>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</si>
  <si>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</si>
  <si>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</si>
  <si>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</si>
  <si>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</si>
  <si>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</si>
  <si>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</si>
  <si>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</si>
  <si>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</si>
  <si>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</si>
  <si>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</si>
  <si>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</si>
  <si>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</si>
  <si>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</si>
  <si>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</si>
  <si>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</si>
  <si>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</si>
  <si>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</si>
  <si>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</si>
  <si>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</si>
  <si>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</si>
  <si>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</si>
  <si>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</si>
  <si>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</si>
  <si>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</si>
  <si>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</si>
  <si>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</si>
  <si>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</si>
  <si>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</si>
  <si>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</si>
  <si>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</si>
  <si>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</si>
  <si>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</si>
  <si>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</si>
  <si>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</si>
  <si>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</si>
  <si>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</si>
  <si>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</si>
  <si>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</si>
  <si>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</si>
  <si>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</si>
  <si>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</si>
  <si>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</si>
  <si>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</si>
  <si>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</si>
  <si>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</si>
  <si>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</si>
  <si>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</si>
  <si>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</si>
  <si>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</si>
  <si>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</si>
  <si>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</si>
  <si>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</si>
  <si>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</si>
  <si>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</si>
  <si>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</si>
  <si>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</si>
  <si>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</si>
  <si>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</si>
  <si>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</si>
  <si>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</si>
  <si>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</si>
  <si>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</si>
  <si>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</si>
  <si>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</si>
  <si>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</si>
  <si>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</si>
  <si>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</si>
  <si>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</si>
  <si>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</si>
  <si>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</si>
  <si>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</si>
  <si>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</si>
  <si>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</si>
  <si>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</si>
  <si>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</si>
  <si>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</si>
  <si>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</si>
  <si>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</si>
  <si>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</si>
  <si>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</si>
  <si>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</si>
  <si>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</si>
  <si>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</si>
  <si>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</si>
  <si>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</si>
  <si>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</si>
  <si>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</si>
  <si>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</si>
  <si>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</si>
  <si>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</si>
  <si>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</si>
  <si>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</si>
  <si>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</si>
  <si>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</si>
  <si>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</si>
  <si>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</si>
  <si>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</si>
  <si>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</si>
  <si>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</si>
  <si>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</si>
  <si>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</si>
  <si>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</si>
  <si>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</si>
  <si>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</si>
  <si>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</si>
  <si>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</si>
  <si>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</si>
  <si>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</si>
  <si>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</si>
  <si>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</si>
  <si>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</si>
  <si>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</si>
  <si>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</si>
  <si>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</si>
  <si>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</si>
  <si>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</si>
  <si>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</si>
  <si>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</si>
  <si>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</si>
  <si>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</si>
  <si>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</si>
  <si>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</si>
  <si>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</si>
  <si>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</si>
  <si>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</si>
  <si>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</si>
  <si>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</si>
  <si>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</si>
  <si>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</si>
  <si>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</si>
  <si>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</si>
  <si>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</si>
  <si>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</si>
  <si>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</si>
  <si>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</si>
  <si>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</si>
  <si>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</si>
  <si>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</si>
  <si>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</si>
  <si>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</si>
  <si>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</si>
  <si>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</si>
  <si>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</si>
  <si>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</si>
  <si>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</si>
  <si>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</si>
  <si>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</si>
  <si>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</si>
  <si>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</si>
  <si>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</si>
  <si>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</si>
  <si>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</si>
  <si>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</si>
  <si>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</si>
  <si>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</si>
  <si>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</si>
  <si>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</si>
  <si>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</si>
  <si>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</si>
  <si>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</si>
  <si>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</si>
  <si>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</si>
  <si>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</si>
  <si>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</si>
  <si>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</si>
  <si>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</si>
  <si>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</si>
  <si>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</si>
  <si>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</si>
  <si>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</si>
  <si>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</si>
  <si>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</si>
  <si>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</si>
  <si>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</si>
  <si>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</si>
  <si>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</si>
  <si>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</si>
  <si>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</si>
  <si>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</si>
  <si>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</si>
  <si>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</si>
  <si>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</si>
  <si>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</si>
  <si>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</si>
  <si>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</si>
  <si>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</si>
  <si>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</si>
  <si>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</si>
  <si>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</si>
  <si>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</si>
  <si>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</si>
  <si>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</si>
  <si>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</si>
  <si>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</si>
  <si>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</si>
  <si>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</si>
  <si>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</si>
  <si>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</si>
  <si>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</si>
  <si>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</si>
  <si>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</si>
  <si>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</si>
  <si>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</si>
  <si>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</si>
  <si>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</si>
  <si>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</si>
  <si>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</si>
  <si>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</si>
  <si>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</si>
  <si>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</si>
  <si>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</si>
  <si>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</si>
  <si>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</si>
  <si>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</si>
  <si>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</si>
  <si>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</si>
  <si>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</si>
  <si>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</si>
  <si>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</si>
  <si>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</si>
  <si>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</si>
  <si>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</si>
  <si>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</si>
  <si>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</si>
  <si>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</si>
  <si>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</si>
  <si>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</si>
  <si>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</si>
  <si>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</si>
  <si>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</si>
  <si>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</si>
  <si>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</si>
  <si>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</si>
  <si>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</si>
  <si>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</si>
  <si>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</si>
  <si>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</si>
  <si>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</si>
  <si>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</si>
  <si>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</si>
  <si>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</si>
  <si>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</si>
  <si>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</si>
  <si>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</si>
  <si>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</si>
  <si>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</si>
  <si>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</si>
  <si>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</si>
  <si>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</si>
  <si>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</si>
  <si>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</si>
  <si>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</si>
  <si>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</si>
  <si>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</si>
  <si>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</si>
  <si>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</si>
  <si>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</si>
  <si>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</si>
  <si>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</si>
  <si>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</si>
  <si>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</si>
  <si>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</si>
  <si>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</si>
  <si>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</si>
  <si>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</si>
  <si>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</si>
  <si>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</si>
  <si>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</si>
  <si>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</si>
  <si>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</si>
  <si>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</si>
  <si>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</si>
  <si>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</si>
  <si>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</si>
  <si>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</si>
  <si>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</si>
  <si>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</si>
  <si>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</si>
  <si>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</si>
  <si>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</si>
  <si>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</si>
  <si>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</si>
  <si>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</si>
  <si>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</si>
  <si>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</si>
  <si>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</si>
  <si>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</si>
  <si>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</si>
  <si>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</si>
  <si>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</si>
  <si>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</si>
  <si>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</si>
  <si>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</si>
  <si>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</si>
  <si>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</si>
  <si>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</si>
  <si>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</si>
  <si>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</si>
  <si>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</si>
  <si>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</si>
  <si>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</si>
  <si>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</si>
  <si>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</si>
  <si>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</si>
  <si>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</si>
  <si>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</si>
  <si>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</si>
  <si>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</si>
  <si>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</si>
  <si>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</si>
  <si>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</si>
  <si>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</si>
  <si>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</si>
  <si>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</si>
  <si>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</si>
  <si>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</si>
  <si>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</si>
  <si>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</si>
  <si>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</si>
  <si>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</si>
  <si>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</si>
  <si>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</si>
  <si>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</si>
  <si>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</si>
  <si>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</si>
  <si>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</si>
  <si>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</si>
  <si>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</si>
  <si>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</si>
  <si>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</si>
  <si>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</si>
  <si>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</si>
  <si>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</si>
  <si>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</si>
  <si>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</si>
  <si>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</si>
  <si>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</si>
  <si>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</si>
  <si>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</si>
  <si>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</si>
  <si>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</si>
  <si>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</si>
  <si>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</si>
  <si>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</si>
  <si>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</si>
  <si>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</si>
  <si>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</si>
  <si>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</si>
  <si>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</si>
  <si>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</si>
  <si>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</si>
  <si>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</si>
  <si>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</si>
  <si>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</si>
  <si>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</si>
  <si>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</si>
  <si>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</si>
  <si>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</si>
  <si>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</si>
  <si>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</si>
  <si>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</si>
  <si>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</si>
  <si>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</si>
  <si>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</si>
  <si>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</si>
  <si>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</si>
  <si>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</si>
  <si>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</si>
  <si>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</si>
  <si>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</si>
  <si>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</si>
  <si>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</si>
  <si>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</si>
  <si>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</si>
  <si>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</si>
  <si>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</si>
  <si>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</si>
  <si>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</si>
  <si>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</si>
  <si>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</si>
  <si>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</si>
  <si>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</si>
  <si>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</si>
  <si>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</si>
  <si>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</si>
  <si>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</si>
  <si>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</si>
  <si>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</si>
  <si>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</si>
  <si>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</si>
  <si>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</si>
  <si>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</si>
  <si>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</si>
  <si>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</si>
  <si>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</si>
  <si>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</si>
  <si>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</si>
  <si>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</si>
  <si>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</si>
  <si>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</si>
  <si>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</si>
  <si>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</si>
  <si>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</si>
  <si>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</si>
  <si>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</si>
  <si>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</si>
  <si>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</si>
  <si>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</si>
  <si>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</si>
  <si>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</si>
  <si>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</si>
  <si>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</si>
  <si>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</si>
  <si>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</si>
  <si>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</si>
  <si>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</si>
  <si>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</si>
  <si>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</si>
  <si>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</si>
  <si>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</si>
  <si>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</si>
  <si>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</si>
  <si>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</si>
  <si>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</si>
  <si>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</si>
  <si>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</si>
  <si>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</si>
  <si>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</si>
  <si>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</si>
  <si>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</si>
  <si>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</si>
  <si>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</si>
  <si>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</si>
  <si>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</si>
  <si>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</si>
  <si>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</si>
  <si>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</si>
  <si>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</si>
  <si>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</si>
  <si>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</si>
  <si>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</si>
  <si>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</si>
  <si>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</si>
  <si>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</si>
  <si>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</si>
  <si>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</si>
  <si>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</si>
  <si>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</si>
  <si>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</si>
  <si>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</si>
  <si>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</si>
  <si>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</si>
  <si>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</si>
  <si>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</si>
  <si>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</si>
  <si>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</si>
  <si>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</si>
  <si>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</si>
  <si>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</si>
  <si>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</si>
  <si>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</si>
  <si>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</si>
  <si>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</si>
  <si>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</si>
  <si>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</si>
  <si>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</si>
  <si>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</si>
  <si>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</si>
  <si>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</si>
  <si>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</si>
  <si>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</si>
  <si>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</si>
  <si>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</si>
  <si>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</si>
  <si>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</si>
  <si>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</si>
  <si>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</si>
  <si>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</si>
  <si>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</si>
  <si>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</si>
  <si>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</si>
  <si>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</si>
  <si>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</si>
  <si>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</si>
  <si>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</si>
  <si>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</si>
  <si>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</si>
  <si>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</si>
  <si>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</si>
  <si>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</si>
  <si>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</si>
  <si>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</si>
  <si>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</si>
  <si>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</si>
  <si>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</si>
  <si>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</si>
  <si>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</si>
  <si>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</si>
  <si>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</si>
  <si>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</si>
  <si>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</si>
  <si>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</si>
  <si>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</si>
  <si>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</si>
  <si>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</si>
  <si>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</si>
  <si>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</si>
  <si>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</si>
  <si>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</si>
  <si>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</si>
  <si>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</si>
  <si>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</si>
  <si>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</si>
  <si>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</si>
  <si>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</si>
  <si>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</si>
  <si>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</si>
  <si>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</si>
  <si>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</si>
  <si>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</si>
  <si>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</si>
  <si>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</si>
  <si>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</si>
  <si>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</si>
  <si>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</si>
  <si>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</si>
  <si>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</si>
  <si>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</si>
  <si>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</si>
  <si>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</si>
  <si>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</si>
  <si>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</si>
  <si>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</si>
  <si>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</si>
  <si>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</si>
  <si>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</si>
  <si>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</si>
  <si>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</si>
  <si>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</si>
  <si>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</si>
  <si>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</si>
  <si>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</si>
  <si>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</si>
  <si>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</si>
  <si>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</si>
  <si>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</si>
  <si>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</si>
  <si>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</si>
  <si>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</si>
  <si>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</si>
  <si>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</si>
  <si>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</si>
  <si>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</si>
  <si>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</si>
  <si>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</si>
  <si>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</si>
  <si>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</si>
  <si>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</si>
  <si>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</si>
  <si>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</si>
  <si>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</si>
  <si>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</si>
  <si>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</si>
  <si>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</si>
  <si>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</si>
  <si>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</si>
  <si>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</si>
  <si>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</si>
  <si>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</si>
  <si>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</si>
  <si>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</si>
  <si>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</si>
  <si>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</si>
  <si>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</si>
  <si>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</si>
  <si>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</si>
  <si>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</si>
  <si>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</si>
  <si>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</si>
  <si>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</si>
  <si>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</si>
  <si>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</si>
  <si>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</si>
  <si>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</si>
  <si>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</si>
  <si>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</si>
  <si>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</si>
  <si>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</si>
  <si>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</si>
  <si>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</si>
  <si>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</si>
  <si>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</si>
  <si>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</si>
  <si>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</si>
  <si>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</si>
  <si>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</si>
  <si>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</si>
  <si>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</si>
  <si>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</si>
  <si>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</si>
  <si>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</si>
  <si>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</si>
  <si>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</si>
  <si>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</si>
  <si>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</si>
  <si>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</si>
  <si>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</si>
  <si>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</si>
  <si>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</si>
  <si>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</si>
  <si>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</si>
  <si>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</si>
  <si>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</si>
  <si>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</si>
  <si>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</si>
  <si>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</si>
  <si>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</si>
  <si>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</si>
  <si>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</si>
  <si>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</si>
  <si>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</si>
  <si>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</si>
  <si>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</si>
  <si>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</si>
  <si>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</si>
  <si>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</si>
  <si>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</si>
  <si>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</si>
  <si>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</si>
  <si>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</si>
  <si>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</si>
  <si>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</si>
  <si>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</si>
  <si>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</si>
  <si>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</si>
  <si>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</si>
  <si>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</si>
  <si>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</si>
  <si>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</si>
  <si>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</si>
  <si>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</si>
  <si>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</si>
  <si>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</si>
  <si>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</si>
  <si>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</si>
  <si>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</si>
  <si>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</si>
  <si>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</si>
  <si>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</si>
  <si>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</si>
  <si>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</si>
  <si>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</si>
  <si>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</si>
  <si>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</si>
  <si>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</si>
  <si>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</si>
  <si>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</si>
  <si>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</si>
  <si>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</si>
  <si>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</si>
  <si>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</si>
  <si>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</si>
  <si>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</si>
  <si>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</si>
  <si>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</si>
  <si>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</si>
  <si>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</si>
  <si>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</si>
  <si>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</si>
  <si>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</si>
  <si>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</si>
  <si>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</si>
  <si>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</si>
  <si>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</si>
  <si>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</si>
  <si>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</si>
  <si>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</si>
  <si>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</si>
  <si>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</si>
  <si>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</si>
  <si>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</si>
  <si>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</si>
  <si>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</si>
  <si>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</si>
  <si>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</si>
  <si>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</si>
  <si>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</si>
  <si>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</si>
  <si>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</si>
  <si>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</si>
  <si>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</si>
  <si>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</si>
  <si>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</si>
  <si>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</si>
  <si>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</si>
  <si>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</si>
  <si>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</si>
  <si>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</si>
  <si>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</si>
  <si>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</si>
  <si>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</si>
  <si>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</si>
  <si>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</si>
  <si>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</si>
  <si>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</si>
  <si>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</si>
  <si>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</si>
  <si>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</si>
  <si>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</si>
  <si>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</si>
  <si>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</si>
  <si>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</si>
  <si>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</si>
  <si>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</si>
  <si>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</si>
  <si>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</si>
  <si>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</si>
  <si>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</si>
  <si>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</si>
  <si>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</si>
  <si>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</si>
  <si>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</si>
  <si>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</si>
  <si>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</si>
  <si>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</si>
  <si>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</si>
  <si>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</si>
  <si>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</si>
  <si>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</si>
  <si>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</si>
  <si>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</si>
  <si>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</si>
  <si>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</si>
  <si>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</si>
  <si>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</si>
  <si>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</si>
  <si>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</si>
  <si>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</si>
  <si>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</si>
  <si>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</si>
  <si>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</si>
  <si>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</si>
  <si>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</si>
  <si>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</si>
  <si>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</si>
  <si>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</si>
  <si>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</si>
  <si>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</si>
  <si>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</si>
  <si>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</si>
  <si>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</si>
  <si>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</si>
  <si>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</si>
  <si>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</si>
  <si>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</si>
  <si>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</si>
  <si>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</si>
  <si>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</si>
  <si>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</si>
  <si>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</si>
  <si>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</si>
  <si>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</si>
  <si>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</si>
  <si>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</si>
  <si>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</si>
  <si>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</si>
  <si>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</si>
  <si>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</si>
  <si>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</si>
  <si>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</si>
  <si>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</si>
  <si>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</si>
  <si>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</si>
  <si>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</si>
  <si>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</si>
  <si>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</si>
  <si>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</si>
  <si>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</si>
  <si>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</si>
  <si>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</si>
  <si>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</si>
  <si>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</si>
  <si>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</si>
  <si>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</si>
  <si>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</si>
  <si>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</si>
  <si>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</si>
  <si>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</si>
  <si>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</si>
  <si>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</si>
  <si>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</si>
  <si>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</si>
  <si>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</si>
  <si>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</si>
  <si>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</si>
  <si>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</si>
  <si>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</si>
  <si>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</si>
  <si>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</si>
  <si>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</si>
  <si>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</si>
  <si>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</si>
  <si>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</si>
  <si>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</si>
  <si>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</si>
  <si>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</si>
  <si>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</si>
  <si>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</si>
  <si>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</si>
  <si>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</si>
  <si>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</si>
  <si>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</si>
  <si>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</si>
  <si>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</si>
  <si>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</si>
  <si>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</si>
  <si>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</si>
  <si>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</si>
  <si>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</si>
  <si>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</si>
  <si>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</si>
  <si>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</si>
  <si>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</si>
  <si>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</si>
  <si>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</si>
  <si>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</si>
  <si>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</si>
  <si>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</si>
  <si>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</si>
  <si>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</si>
  <si>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</si>
  <si>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</si>
  <si>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</si>
  <si>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</si>
  <si>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</si>
  <si>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</si>
  <si>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</si>
  <si>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</si>
  <si>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</si>
  <si>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</si>
  <si>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</si>
  <si>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</si>
  <si>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</si>
  <si>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</si>
  <si>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</si>
  <si>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</si>
  <si>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</si>
  <si>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</si>
  <si>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</si>
  <si>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</si>
  <si>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</si>
  <si>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</si>
  <si>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</si>
  <si>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</si>
  <si>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</si>
  <si>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</si>
  <si>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</si>
  <si>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</si>
  <si>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</si>
  <si>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</si>
  <si>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</si>
  <si>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</si>
  <si>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</si>
  <si>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</si>
  <si>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</si>
  <si>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</si>
  <si>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</si>
  <si>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</si>
  <si>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</si>
  <si>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</si>
  <si>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</si>
  <si>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</si>
  <si>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</si>
  <si>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</si>
  <si>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</si>
  <si>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</si>
  <si>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</si>
  <si>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</si>
  <si>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</si>
  <si>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</si>
  <si>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</si>
  <si>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</si>
  <si>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</si>
  <si>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</si>
  <si>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</si>
  <si>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</si>
  <si>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</si>
  <si>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</si>
  <si>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</si>
  <si>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</si>
  <si>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</si>
  <si>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</si>
  <si>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</si>
  <si>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</si>
  <si>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</si>
  <si>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</si>
  <si>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</si>
  <si>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</si>
  <si>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</si>
  <si>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</si>
  <si>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</si>
  <si>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</si>
  <si>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</si>
  <si>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</si>
  <si>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</si>
  <si>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</si>
  <si>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</si>
  <si>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</si>
  <si>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</si>
  <si>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</si>
  <si>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</si>
  <si>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</si>
  <si>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</si>
  <si>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</si>
  <si>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</si>
  <si>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</si>
  <si>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</si>
  <si>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</si>
  <si>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</si>
  <si>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</si>
  <si>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</si>
  <si>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</si>
  <si>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</si>
  <si>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</si>
  <si>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</si>
  <si>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</si>
  <si>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</si>
  <si>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</si>
  <si>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</si>
  <si>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</si>
  <si>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</si>
  <si>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</si>
  <si>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</si>
  <si>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</si>
  <si>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</si>
  <si>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</si>
  <si>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</si>
  <si>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</si>
  <si>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</si>
  <si>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</si>
  <si>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</si>
  <si>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</si>
  <si>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</si>
  <si>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</si>
  <si>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</si>
  <si>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</si>
  <si>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</si>
  <si>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</si>
  <si>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</si>
  <si>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</si>
  <si>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</si>
  <si>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</si>
  <si>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</si>
  <si>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</si>
  <si>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</si>
  <si>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</si>
  <si>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</si>
  <si>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</si>
  <si>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</si>
  <si>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</si>
  <si>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</si>
  <si>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</si>
  <si>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</si>
  <si>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</si>
  <si>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</si>
  <si>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</si>
  <si>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</si>
  <si>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</si>
  <si>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</si>
  <si>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</si>
  <si>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</si>
  <si>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</si>
  <si>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</si>
  <si>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</si>
  <si>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</si>
  <si>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</si>
  <si>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</si>
  <si>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</si>
  <si>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</si>
  <si>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</si>
  <si>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</si>
  <si>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</si>
  <si>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</si>
  <si>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</si>
  <si>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</si>
  <si>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</si>
  <si>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</si>
  <si>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</si>
  <si>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</si>
  <si>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</si>
  <si>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</si>
  <si>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</si>
  <si>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</si>
  <si>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</si>
  <si>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</si>
  <si>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</si>
  <si>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</si>
  <si>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</si>
  <si>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</si>
  <si>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</si>
  <si>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</si>
  <si>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</si>
  <si>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</si>
  <si>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</si>
  <si>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</si>
  <si>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</si>
  <si>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</si>
  <si>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</si>
  <si>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</si>
  <si>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</si>
  <si>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</si>
  <si>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</si>
  <si>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</si>
  <si>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</si>
  <si>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</si>
  <si>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</si>
  <si>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</si>
  <si>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</si>
  <si>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</si>
  <si>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</si>
  <si>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</si>
  <si>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</si>
  <si>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</si>
  <si>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</si>
  <si>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</si>
  <si>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</si>
  <si>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</si>
  <si>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</si>
  <si>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</si>
  <si>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</si>
  <si>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</si>
  <si>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</si>
  <si>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</si>
  <si>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</si>
  <si>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</si>
  <si>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</si>
  <si>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</si>
  <si>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</si>
  <si>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</si>
  <si>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</si>
  <si>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</si>
  <si>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</si>
  <si>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</si>
  <si>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</si>
  <si>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</si>
  <si>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</si>
  <si>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</si>
  <si>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</si>
  <si>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</si>
  <si>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</si>
  <si>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</si>
  <si>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</si>
  <si>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</si>
  <si>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</si>
  <si>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</si>
  <si>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</si>
  <si>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</si>
  <si>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</si>
  <si>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</si>
  <si>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</si>
  <si>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</si>
  <si>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</si>
  <si>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</si>
  <si>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</si>
  <si>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</si>
  <si>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</si>
  <si>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</si>
  <si>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</si>
  <si>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</si>
  <si>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</si>
  <si>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</si>
  <si>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</si>
  <si>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</si>
  <si>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</si>
  <si>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</si>
  <si>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</si>
  <si>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</si>
  <si>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</si>
  <si>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</si>
  <si>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</si>
  <si>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</si>
  <si>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</si>
  <si>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</si>
  <si>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</si>
  <si>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</si>
  <si>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</si>
  <si>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</si>
  <si>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</si>
  <si>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</si>
  <si>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</si>
  <si>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</si>
  <si>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</si>
  <si>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</si>
  <si>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</si>
  <si>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</si>
  <si>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</si>
  <si>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</si>
  <si>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</si>
  <si>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</si>
  <si>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</si>
  <si>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</si>
  <si>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</si>
  <si>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</si>
  <si>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</si>
  <si>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</si>
  <si>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</si>
  <si>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</si>
  <si>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</si>
  <si>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</si>
  <si>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</si>
  <si>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</si>
  <si>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</si>
  <si>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</si>
  <si>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</si>
  <si>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</si>
  <si>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</si>
  <si>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</si>
  <si>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</si>
  <si>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</si>
  <si>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</si>
  <si>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</si>
  <si>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</si>
  <si>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</si>
  <si>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</si>
  <si>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</si>
  <si>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</si>
  <si>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</si>
  <si>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</si>
  <si>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</si>
  <si>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</si>
  <si>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</si>
  <si>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</si>
  <si>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</si>
  <si>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</si>
  <si>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</si>
  <si>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</si>
  <si>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</si>
  <si>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</si>
  <si>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</si>
  <si>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</si>
  <si>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</si>
  <si>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</si>
  <si>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</si>
  <si>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</si>
  <si>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</si>
  <si>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</si>
  <si>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</si>
  <si>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</si>
  <si>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</si>
  <si>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</si>
  <si>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</si>
  <si>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</si>
  <si>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</si>
  <si>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</si>
  <si>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</si>
  <si>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</si>
  <si>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</si>
  <si>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</si>
  <si>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</si>
  <si>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</si>
  <si>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</si>
  <si>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</si>
  <si>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</si>
  <si>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</si>
  <si>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</si>
  <si>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</si>
  <si>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</si>
  <si>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</si>
  <si>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</si>
  <si>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</si>
  <si>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</si>
  <si>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</si>
  <si>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</si>
  <si>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</si>
  <si>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</si>
  <si>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</si>
  <si>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</si>
  <si>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</si>
  <si>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</si>
  <si>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</si>
  <si>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</si>
  <si>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</si>
  <si>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</si>
  <si>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</si>
  <si>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</si>
  <si>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</si>
  <si>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</si>
  <si>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</si>
  <si>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</si>
  <si>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</si>
  <si>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</si>
  <si>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</si>
  <si>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</si>
  <si>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</si>
  <si>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</si>
  <si>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</si>
  <si>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</si>
  <si>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</si>
  <si>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</si>
  <si>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</si>
  <si>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</si>
  <si>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</si>
  <si>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</si>
  <si>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</si>
  <si>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</si>
  <si>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</si>
  <si>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</si>
  <si>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</si>
  <si>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</si>
  <si>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</si>
  <si>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</si>
  <si>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</si>
  <si>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</si>
  <si>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</si>
  <si>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</si>
  <si>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</si>
  <si>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</si>
  <si>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</si>
  <si>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</si>
  <si>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</si>
  <si>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</si>
  <si>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</si>
  <si>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</si>
  <si>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</si>
  <si>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</si>
  <si>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</si>
  <si>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</si>
  <si>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</si>
  <si>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</si>
  <si>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</si>
  <si>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</si>
  <si>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</si>
  <si>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</si>
  <si>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</si>
  <si>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</si>
  <si>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</si>
  <si>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</si>
  <si>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</si>
  <si>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</si>
  <si>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</si>
  <si>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</si>
  <si>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</si>
  <si>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</si>
  <si>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</si>
  <si>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</si>
  <si>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</si>
  <si>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</si>
  <si>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</si>
  <si>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</si>
  <si>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</si>
  <si>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</si>
  <si>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</si>
  <si>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</si>
  <si>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</si>
  <si>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</si>
  <si>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</si>
  <si>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</si>
  <si>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</si>
  <si>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</si>
  <si>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</si>
  <si>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</si>
  <si>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</si>
  <si>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</si>
  <si>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</si>
  <si>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</si>
  <si>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</si>
  <si>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</si>
  <si>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</si>
  <si>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</si>
  <si>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</si>
  <si>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</si>
  <si>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</si>
  <si>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</si>
  <si>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</si>
  <si>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</si>
  <si>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</si>
  <si>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</si>
  <si>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</si>
  <si>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</si>
  <si>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</si>
  <si>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</si>
  <si>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</si>
  <si>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</si>
  <si>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</si>
  <si>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</si>
  <si>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</si>
  <si>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</si>
  <si>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</si>
  <si>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</si>
  <si>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</si>
  <si>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</si>
  <si>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</si>
  <si>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</si>
  <si>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</si>
  <si>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</si>
  <si>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</si>
  <si>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</si>
  <si>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</si>
  <si>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</si>
  <si>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</si>
  <si>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</si>
  <si>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</si>
  <si>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</si>
  <si>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</si>
  <si>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</si>
  <si>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</si>
  <si>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</si>
  <si>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</si>
  <si>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</si>
  <si>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</si>
  <si>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</si>
  <si>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</si>
  <si>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</si>
  <si>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</si>
  <si>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</si>
  <si>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</si>
  <si>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</si>
  <si>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</si>
  <si>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</si>
  <si>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</si>
  <si>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</si>
  <si>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</si>
  <si>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</si>
  <si>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</si>
  <si>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</si>
  <si>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</si>
  <si>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</si>
  <si>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</si>
  <si>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</si>
  <si>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</si>
  <si>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</si>
  <si>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</si>
  <si>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</si>
  <si>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</si>
  <si>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</si>
  <si>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</si>
  <si>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</si>
  <si>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</si>
  <si>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</si>
  <si>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</si>
  <si>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</si>
  <si>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</si>
  <si>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</si>
  <si>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</si>
  <si>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</si>
  <si>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</si>
  <si>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</si>
  <si>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</si>
  <si>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</si>
  <si>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</si>
  <si>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</si>
  <si>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</si>
  <si>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</si>
  <si>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</si>
  <si>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</si>
  <si>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</si>
  <si>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</si>
  <si>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</si>
  <si>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</si>
  <si>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</si>
  <si>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</si>
  <si>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</si>
  <si>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</si>
  <si>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</si>
  <si>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</si>
  <si>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</si>
  <si>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</si>
  <si>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</si>
  <si>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</si>
  <si>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</si>
  <si>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</si>
  <si>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</si>
  <si>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</si>
  <si>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</si>
  <si>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</si>
  <si>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</si>
  <si>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</si>
  <si>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</si>
  <si>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</si>
  <si>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</si>
  <si>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</si>
  <si>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</si>
  <si>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</si>
  <si>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</si>
  <si>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</si>
  <si>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</si>
  <si>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</si>
  <si>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</si>
  <si>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</si>
  <si>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</si>
  <si>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</si>
  <si>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</si>
  <si>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</si>
  <si>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</si>
  <si>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</si>
  <si>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</si>
  <si>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</si>
  <si>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</si>
  <si>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</si>
  <si>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</si>
  <si>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</si>
  <si>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</si>
  <si>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</si>
  <si>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</si>
  <si>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</si>
  <si>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</si>
  <si>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</si>
  <si>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</si>
  <si>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</si>
  <si>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</si>
  <si>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</si>
  <si>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</si>
  <si>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</si>
  <si>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</si>
  <si>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</si>
  <si>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</si>
  <si>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</si>
  <si>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</si>
  <si>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</si>
  <si>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</si>
  <si>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</si>
  <si>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</si>
  <si>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</si>
  <si>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</si>
  <si>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</si>
  <si>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</si>
  <si>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</si>
  <si>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</si>
  <si>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</si>
  <si>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</si>
  <si>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</si>
  <si>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</si>
  <si>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</si>
  <si>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</si>
  <si>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</si>
  <si>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</si>
  <si>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</si>
  <si>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</si>
  <si>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</si>
  <si>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</si>
  <si>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</si>
  <si>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</si>
  <si>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</si>
  <si>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</si>
  <si>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</si>
  <si>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</si>
  <si>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</si>
  <si>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</si>
  <si>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</si>
  <si>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</si>
  <si>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</si>
  <si>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</si>
  <si>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</si>
  <si>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</si>
  <si>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</si>
  <si>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</si>
  <si>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</si>
  <si>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</si>
  <si>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</si>
  <si>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</si>
  <si>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</si>
  <si>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</si>
  <si>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</si>
  <si>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</si>
  <si>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</si>
  <si>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</si>
  <si>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</si>
  <si>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</si>
  <si>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</si>
  <si>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</si>
  <si>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</si>
  <si>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</si>
  <si>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</si>
  <si>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</si>
  <si>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</si>
  <si>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</si>
  <si>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</si>
  <si>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</si>
  <si>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</si>
  <si>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</si>
  <si>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</si>
  <si>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</si>
  <si>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</si>
  <si>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</si>
  <si>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</si>
  <si>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</si>
  <si>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</si>
  <si>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</si>
  <si>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</si>
  <si>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</si>
  <si>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</si>
  <si>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</si>
  <si>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</si>
  <si>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</si>
  <si>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</si>
  <si>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</si>
  <si>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</si>
  <si>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</si>
  <si>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</si>
  <si>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</si>
  <si>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</si>
  <si>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</si>
  <si>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</si>
  <si>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</si>
  <si>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</si>
  <si>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</si>
  <si>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</si>
  <si>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</si>
  <si>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</si>
  <si>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</si>
  <si>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</si>
  <si>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</si>
  <si>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</si>
  <si>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</si>
  <si>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</si>
  <si>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</si>
  <si>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</si>
  <si>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</si>
  <si>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</si>
  <si>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</si>
  <si>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</si>
  <si>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</si>
  <si>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</si>
  <si>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</si>
  <si>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</si>
  <si>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</si>
  <si>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</si>
  <si>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</si>
  <si>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</si>
  <si>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</si>
  <si>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</si>
  <si>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</si>
  <si>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</si>
  <si>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</si>
  <si>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</si>
  <si>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</si>
  <si>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</si>
  <si>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</si>
  <si>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</si>
  <si>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</si>
  <si>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</si>
  <si>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</si>
  <si>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</si>
  <si>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</si>
  <si>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</si>
  <si>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</si>
  <si>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</si>
  <si>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</si>
  <si>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</si>
  <si>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</si>
  <si>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</si>
  <si>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</si>
  <si>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</si>
  <si>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</si>
  <si>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</si>
  <si>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</si>
  <si>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</si>
  <si>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</si>
  <si>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</si>
  <si>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</si>
  <si>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</si>
  <si>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</si>
  <si>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</si>
  <si>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</si>
  <si>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</si>
  <si>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</si>
  <si>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</si>
  <si>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</si>
  <si>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</si>
  <si>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</si>
  <si>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</si>
  <si>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</si>
  <si>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</si>
  <si>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</si>
  <si>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</si>
  <si>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</si>
  <si>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</si>
  <si>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</si>
  <si>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</si>
  <si>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</si>
  <si>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</si>
  <si>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</si>
  <si>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</si>
  <si>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</si>
  <si>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</si>
  <si>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</si>
  <si>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</si>
  <si>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</si>
  <si>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</si>
  <si>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</si>
  <si>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</si>
  <si>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</si>
  <si>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</si>
  <si>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</si>
  <si>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</si>
  <si>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</si>
  <si>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</si>
  <si>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</si>
  <si>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</si>
  <si>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</si>
  <si>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</si>
  <si>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</si>
  <si>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</si>
  <si>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</si>
  <si>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</si>
  <si>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</si>
  <si>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</si>
  <si>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</si>
  <si>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</si>
  <si>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</si>
  <si>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</si>
  <si>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</si>
  <si>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</si>
  <si>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</si>
  <si>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</si>
  <si>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</si>
  <si>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</si>
  <si>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</si>
  <si>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</si>
  <si>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</si>
  <si>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</si>
  <si>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</si>
  <si>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</si>
  <si>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</si>
  <si>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</si>
  <si>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</si>
  <si>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</si>
  <si>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</si>
  <si>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</si>
  <si>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</si>
  <si>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</si>
  <si>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</si>
  <si>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</si>
  <si>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</si>
  <si>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</si>
  <si>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</si>
  <si>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</si>
  <si>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</si>
  <si>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</si>
  <si>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</si>
  <si>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</si>
  <si>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</si>
  <si>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</si>
  <si>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</si>
  <si>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</si>
  <si>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</si>
  <si>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</si>
  <si>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</si>
  <si>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</si>
  <si>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</si>
  <si>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</si>
  <si>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</si>
  <si>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</si>
  <si>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</si>
  <si>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</si>
  <si>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</si>
  <si>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</si>
  <si>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</si>
  <si>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</si>
  <si>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</si>
  <si>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</si>
  <si>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</si>
  <si>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</si>
  <si>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</si>
  <si>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</si>
  <si>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</si>
  <si>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</si>
  <si>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</si>
  <si>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</si>
  <si>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</si>
  <si>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</si>
  <si>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</si>
  <si>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</si>
  <si>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</si>
  <si>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</si>
  <si>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</si>
  <si>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</si>
  <si>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</si>
  <si>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</si>
  <si>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</si>
  <si>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</si>
  <si>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</si>
  <si>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</si>
  <si>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</si>
  <si>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</si>
  <si>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</si>
  <si>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</si>
  <si>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</si>
  <si>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</si>
  <si>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</si>
  <si>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</si>
  <si>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</si>
  <si>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</si>
  <si>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</si>
  <si>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</si>
  <si>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</si>
  <si>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</si>
  <si>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</si>
  <si>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</si>
  <si>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</si>
  <si>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</si>
  <si>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</si>
  <si>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</si>
  <si>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</si>
  <si>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</si>
  <si>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</si>
  <si>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</si>
  <si>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</si>
  <si>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</si>
  <si>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</si>
  <si>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</si>
  <si>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</si>
  <si>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</si>
  <si>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</si>
  <si>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</si>
  <si>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</si>
  <si>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</si>
  <si>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</si>
  <si>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</si>
  <si>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</si>
  <si>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</si>
  <si>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</si>
  <si>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</si>
  <si>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</si>
  <si>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</si>
  <si>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</si>
  <si>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</si>
  <si>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</si>
  <si>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</si>
  <si>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</si>
  <si>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</si>
  <si>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</si>
  <si>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</si>
  <si>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</si>
  <si>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</si>
  <si>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</si>
  <si>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</si>
  <si>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</si>
  <si>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</si>
  <si>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</si>
  <si>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</si>
  <si>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</si>
  <si>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</si>
  <si>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</si>
  <si>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</si>
  <si>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</si>
  <si>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</si>
  <si>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</si>
  <si>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</si>
  <si>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</si>
  <si>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</si>
  <si>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</si>
  <si>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</si>
  <si>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</si>
  <si>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</si>
  <si>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</si>
  <si>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</si>
  <si>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</si>
  <si>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</si>
  <si>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</si>
  <si>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</si>
  <si>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</si>
  <si>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</si>
  <si>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</si>
  <si>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</si>
  <si>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</si>
  <si>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</si>
  <si>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</si>
  <si>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</si>
  <si>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</si>
  <si>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</si>
  <si>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</si>
  <si>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</si>
  <si>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</si>
  <si>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</si>
  <si>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</si>
  <si>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</si>
  <si>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</si>
  <si>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</si>
  <si>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</si>
  <si>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</si>
  <si>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</si>
  <si>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</si>
  <si>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</si>
  <si>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</si>
  <si>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</si>
  <si>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</si>
  <si>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</si>
  <si>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</si>
  <si>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</si>
  <si>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</si>
  <si>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</si>
  <si>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</si>
  <si>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</si>
  <si>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</si>
  <si>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</si>
  <si>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</si>
  <si>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</si>
  <si>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</si>
  <si>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</si>
  <si>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</si>
  <si>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</si>
  <si>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</si>
  <si>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</si>
  <si>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</si>
  <si>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</si>
  <si>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</si>
  <si>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</si>
  <si>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</si>
  <si>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</si>
  <si>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</si>
  <si>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</si>
  <si>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</si>
  <si>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</si>
  <si>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</si>
  <si>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</si>
  <si>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</si>
  <si>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</si>
  <si>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</si>
  <si>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</si>
  <si>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</si>
  <si>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</si>
  <si>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</si>
  <si>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</si>
  <si>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</si>
  <si>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</si>
  <si>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</si>
  <si>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</si>
  <si>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</si>
  <si>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</si>
  <si>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</si>
  <si>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</si>
  <si>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</si>
  <si>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</si>
  <si>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</si>
  <si>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</si>
  <si>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</si>
  <si>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</si>
  <si>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</si>
  <si>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</si>
  <si>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</si>
  <si>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</si>
  <si>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</si>
  <si>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</si>
  <si>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</si>
  <si>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</si>
  <si>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</si>
  <si>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</si>
  <si>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</si>
  <si>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</si>
  <si>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</si>
  <si>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</si>
  <si>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</si>
  <si>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</si>
  <si>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</si>
  <si>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</si>
  <si>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</si>
  <si>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</si>
  <si>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</si>
  <si>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</si>
  <si>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</si>
  <si>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</si>
  <si>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</si>
  <si>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</si>
  <si>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</si>
  <si>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</si>
  <si>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</si>
  <si>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</si>
  <si>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</si>
  <si>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</si>
  <si>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</si>
  <si>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</si>
  <si>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</si>
  <si>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</si>
  <si>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</si>
  <si>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</si>
  <si>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</si>
  <si>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</si>
  <si>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</si>
  <si>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</si>
  <si>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</si>
  <si>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</si>
  <si>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</si>
  <si>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</si>
  <si>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</si>
  <si>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</si>
  <si>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</si>
  <si>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</si>
  <si>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</si>
  <si>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</si>
  <si>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</si>
  <si>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</si>
  <si>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</si>
  <si>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</si>
  <si>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</si>
  <si>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</si>
  <si>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</si>
  <si>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</si>
  <si>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</si>
  <si>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</si>
  <si>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</si>
  <si>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</si>
  <si>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</si>
  <si>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</si>
  <si>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</si>
  <si>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</si>
  <si>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</si>
  <si>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</si>
  <si>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</si>
  <si>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</si>
  <si>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</si>
  <si>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</si>
  <si>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</si>
  <si>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</si>
  <si>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</si>
  <si>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</si>
  <si>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</si>
  <si>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</si>
  <si>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</si>
  <si>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</si>
  <si>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</si>
  <si>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</si>
  <si>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</si>
  <si>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</si>
  <si>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</si>
  <si>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</si>
  <si>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</si>
  <si>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</si>
  <si>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</si>
  <si>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</si>
  <si>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</si>
  <si>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</si>
  <si>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</si>
  <si>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</si>
  <si>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</si>
  <si>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</si>
  <si>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</si>
  <si>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</si>
  <si>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</si>
  <si>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</si>
  <si>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</si>
  <si>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</si>
  <si>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</si>
  <si>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</si>
  <si>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</si>
  <si>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</si>
  <si>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</si>
  <si>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</si>
  <si>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</si>
  <si>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</si>
  <si>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</si>
  <si>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</si>
  <si>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</si>
  <si>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</si>
  <si>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</si>
  <si>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</si>
  <si>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</si>
  <si>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</si>
  <si>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</si>
  <si>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</si>
  <si>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</si>
  <si>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</si>
  <si>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</si>
  <si>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</si>
  <si>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</si>
  <si>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</si>
  <si>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</si>
  <si>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</si>
  <si>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</si>
  <si>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</si>
  <si>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</si>
  <si>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</si>
  <si>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</si>
  <si>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</si>
  <si>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</si>
  <si>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</si>
  <si>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</si>
  <si>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</si>
  <si>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</si>
  <si>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</si>
  <si>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</si>
  <si>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</si>
  <si>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</si>
  <si>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</si>
  <si>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</si>
  <si>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</si>
  <si>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</si>
  <si>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</si>
  <si>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</si>
  <si>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</si>
  <si>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</si>
  <si>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</si>
  <si>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</si>
  <si>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</si>
  <si>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</si>
  <si>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</si>
  <si>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</si>
  <si>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</si>
  <si>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</si>
  <si>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</si>
  <si>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</si>
  <si>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</si>
  <si>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</si>
  <si>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</si>
  <si>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</si>
  <si>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</si>
  <si>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</si>
  <si>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</si>
  <si>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</si>
  <si>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</si>
  <si>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</si>
  <si>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</si>
  <si>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</si>
  <si>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</si>
  <si>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</si>
  <si>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</si>
  <si>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</si>
  <si>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</si>
  <si>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</si>
  <si>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</si>
  <si>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</si>
  <si>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</si>
  <si>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</si>
  <si>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</si>
  <si>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</si>
  <si>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</si>
  <si>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</si>
  <si>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</si>
  <si>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</si>
  <si>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</si>
  <si>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</si>
  <si>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</si>
  <si>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</si>
  <si>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</si>
  <si>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</si>
  <si>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</si>
  <si>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</si>
  <si>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</si>
  <si>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</si>
  <si>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</si>
  <si>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</si>
  <si>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</si>
  <si>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</si>
  <si>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</si>
  <si>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</si>
  <si>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</si>
  <si>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</si>
  <si>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</si>
  <si>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</si>
  <si>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</si>
  <si>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</si>
  <si>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</si>
  <si>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</si>
  <si>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</si>
  <si>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</si>
  <si>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</si>
  <si>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</si>
  <si>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</si>
  <si>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</si>
  <si>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</si>
  <si>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</si>
  <si>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</si>
  <si>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</si>
  <si>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</si>
  <si>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</si>
  <si>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</si>
  <si>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</si>
  <si>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</si>
  <si>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</si>
  <si>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</si>
  <si>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</si>
  <si>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</si>
  <si>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</si>
  <si>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</si>
  <si>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</si>
  <si>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</si>
  <si>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</si>
  <si>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</si>
  <si>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</si>
  <si>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</si>
  <si>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</si>
  <si>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</si>
  <si>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</si>
  <si>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</si>
  <si>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</si>
  <si>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</si>
  <si>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</si>
  <si>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</si>
  <si>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</si>
  <si>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</si>
  <si>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</si>
  <si>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</si>
  <si>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</si>
  <si>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</si>
  <si>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</si>
  <si>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</si>
  <si>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</si>
  <si>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</si>
  <si>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</si>
  <si>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</si>
  <si>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</si>
  <si>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</si>
  <si>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</si>
  <si>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</si>
  <si>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</si>
  <si>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</si>
  <si>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</si>
  <si>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</si>
  <si>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</si>
  <si>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</si>
  <si>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</si>
  <si>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</si>
  <si>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</si>
  <si>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</si>
  <si>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</si>
  <si>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</si>
  <si>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</si>
  <si>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</si>
  <si>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</si>
  <si>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</si>
  <si>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</si>
  <si>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</si>
  <si>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</si>
  <si>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</si>
  <si>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</si>
  <si>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</si>
  <si>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</si>
  <si>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</si>
  <si>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</si>
  <si>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</si>
  <si>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</si>
  <si>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</si>
  <si>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</si>
  <si>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</si>
  <si>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</si>
  <si>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</si>
  <si>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</si>
  <si>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</si>
  <si>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</si>
  <si>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</si>
  <si>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</si>
  <si>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</si>
  <si>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</si>
  <si>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</si>
  <si>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</si>
  <si>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</si>
  <si>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</si>
  <si>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</si>
  <si>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</si>
  <si>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</si>
  <si>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</si>
  <si>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</si>
  <si>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</si>
  <si>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</si>
  <si>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</si>
  <si>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</si>
  <si>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</si>
  <si>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</si>
  <si>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</si>
  <si>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</si>
  <si>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</si>
  <si>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</si>
  <si>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</si>
  <si>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</si>
  <si>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</si>
  <si>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</si>
  <si>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</si>
  <si>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</si>
  <si>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</si>
  <si>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</si>
  <si>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</si>
  <si>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</si>
  <si>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</si>
  <si>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</si>
  <si>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</si>
  <si>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</si>
  <si>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</si>
  <si>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</si>
  <si>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</si>
  <si>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</si>
  <si>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</si>
  <si>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</si>
  <si>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</si>
  <si>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</si>
  <si>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</si>
  <si>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</si>
  <si>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</si>
  <si>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</si>
  <si>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</si>
  <si>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</si>
  <si>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</si>
  <si>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</si>
  <si>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</si>
  <si>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</si>
  <si>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</si>
  <si>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</si>
  <si>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</si>
  <si>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</si>
  <si>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</si>
  <si>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</si>
  <si>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</si>
  <si>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</si>
  <si>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</si>
  <si>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</si>
  <si>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</si>
  <si>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</si>
  <si>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</si>
  <si>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</si>
  <si>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</si>
  <si>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</si>
  <si>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</si>
  <si>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</si>
  <si>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</si>
  <si>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</si>
  <si>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</si>
  <si>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</si>
  <si>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</si>
  <si>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</si>
  <si>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</si>
  <si>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</si>
  <si>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</si>
  <si>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</si>
  <si>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</si>
  <si>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</si>
  <si>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</si>
  <si>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</si>
  <si>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</si>
  <si>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</si>
  <si>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</si>
  <si>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</si>
  <si>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</si>
  <si>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</si>
  <si>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</si>
  <si>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</si>
  <si>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</si>
  <si>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</si>
  <si>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</si>
  <si>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</si>
  <si>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</si>
  <si>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</si>
  <si>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</si>
  <si>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</si>
  <si>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</si>
  <si>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</si>
  <si>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</si>
  <si>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</si>
  <si>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</si>
  <si>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</si>
  <si>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</si>
  <si>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</si>
  <si>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</si>
  <si>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</si>
  <si>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</si>
  <si>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</si>
  <si>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</si>
  <si>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</si>
  <si>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</si>
  <si>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</si>
  <si>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</si>
  <si>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</si>
  <si>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</si>
  <si>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</si>
  <si>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</si>
  <si>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</si>
  <si>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</si>
  <si>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</si>
  <si>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</si>
  <si>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</si>
  <si>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</si>
  <si>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</si>
  <si>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</si>
  <si>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</si>
  <si>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</si>
  <si>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</si>
  <si>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</si>
  <si>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</si>
  <si>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</si>
  <si>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</si>
  <si>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</si>
  <si>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</si>
  <si>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</si>
  <si>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</si>
  <si>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</si>
  <si>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</si>
  <si>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</si>
  <si>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</si>
  <si>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</si>
  <si>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</si>
  <si>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</si>
  <si>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</si>
  <si>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</si>
  <si>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</si>
  <si>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</si>
  <si>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</si>
  <si>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</si>
  <si>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</si>
  <si>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</si>
  <si>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</si>
  <si>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</si>
  <si>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</si>
  <si>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</si>
  <si>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</si>
  <si>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</si>
  <si>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</si>
  <si>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</si>
  <si>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</si>
  <si>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</si>
  <si>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</si>
  <si>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</si>
  <si>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</si>
  <si>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</si>
  <si>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</si>
  <si>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</si>
  <si>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</si>
  <si>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</si>
  <si>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</si>
  <si>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</si>
  <si>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</si>
  <si>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</si>
  <si>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</si>
  <si>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</si>
  <si>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</si>
  <si>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</si>
  <si>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</si>
  <si>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</si>
  <si>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</si>
  <si>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</si>
  <si>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</si>
  <si>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</si>
  <si>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</si>
  <si>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</si>
  <si>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</si>
  <si>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</si>
  <si>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</si>
  <si>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</si>
  <si>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</si>
  <si>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</si>
  <si>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</si>
  <si>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</si>
  <si>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</si>
  <si>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</si>
  <si>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</si>
  <si>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</si>
  <si>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</si>
  <si>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</si>
  <si>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</si>
  <si>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</si>
  <si>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</si>
  <si>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</si>
  <si>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</si>
  <si>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</si>
  <si>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</si>
  <si>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</si>
  <si>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</si>
  <si>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</si>
  <si>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</si>
  <si>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</si>
  <si>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</si>
  <si>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</si>
  <si>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</si>
  <si>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</si>
  <si>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</si>
  <si>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</si>
  <si>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</si>
  <si>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</si>
  <si>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</si>
  <si>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</si>
  <si>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</si>
  <si>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</si>
  <si>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</si>
  <si>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</si>
  <si>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</si>
  <si>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</si>
  <si>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</si>
  <si>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</si>
  <si>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</si>
  <si>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</si>
  <si>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</si>
  <si>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</si>
  <si>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</si>
  <si>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</si>
  <si>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</si>
  <si>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</si>
  <si>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</si>
  <si>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</si>
  <si>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</si>
  <si>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</si>
  <si>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</si>
  <si>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</si>
  <si>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</si>
  <si>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</si>
  <si>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</si>
  <si>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</si>
  <si>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</si>
  <si>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</si>
  <si>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</si>
  <si>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</si>
  <si>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</si>
  <si>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</si>
  <si>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</si>
  <si>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</si>
  <si>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</si>
  <si>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</si>
  <si>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</si>
  <si>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</si>
  <si>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</si>
  <si>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</si>
  <si>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</si>
  <si>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</si>
  <si>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</si>
  <si>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</si>
  <si>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</si>
  <si>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</si>
  <si>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</si>
  <si>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</si>
  <si>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</si>
  <si>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</si>
  <si>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</si>
  <si>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</si>
  <si>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</si>
  <si>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</si>
  <si>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</si>
  <si>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</si>
  <si>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</si>
  <si>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</si>
  <si>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</si>
  <si>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</si>
  <si>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</si>
  <si>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</si>
  <si>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</si>
  <si>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</si>
  <si>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</si>
  <si>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</si>
  <si>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</si>
  <si>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</si>
  <si>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</si>
  <si>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</si>
  <si>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</si>
  <si>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</si>
  <si>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</si>
  <si>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</si>
  <si>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</si>
  <si>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</si>
  <si>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</si>
  <si>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</si>
  <si>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</si>
  <si>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</si>
  <si>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</si>
  <si>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</si>
  <si>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</si>
  <si>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</si>
  <si>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</si>
  <si>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</si>
  <si>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</si>
  <si>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</si>
  <si>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</si>
  <si>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</si>
  <si>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</si>
  <si>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</si>
  <si>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</si>
  <si>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</si>
  <si>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</si>
  <si>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</si>
  <si>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</si>
  <si>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</si>
  <si>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</si>
  <si>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</si>
  <si>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</si>
  <si>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</si>
  <si>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</si>
  <si>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</si>
  <si>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</si>
  <si>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</si>
  <si>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</si>
  <si>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</si>
  <si>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</si>
  <si>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</si>
  <si>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</si>
  <si>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</si>
  <si>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</si>
  <si>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</si>
  <si>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</si>
  <si>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</si>
  <si>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</si>
  <si>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</si>
  <si>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</si>
  <si>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</si>
  <si>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</si>
  <si>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</si>
  <si>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</si>
  <si>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</si>
  <si>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</si>
  <si>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</si>
  <si>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</si>
  <si>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</si>
  <si>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</si>
  <si>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</si>
  <si>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</si>
  <si>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</si>
  <si>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</si>
  <si>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</si>
  <si>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</si>
  <si>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</si>
  <si>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</si>
  <si>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</si>
  <si>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</si>
  <si>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</si>
  <si>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</si>
  <si>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</si>
  <si>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</si>
  <si>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</si>
  <si>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</si>
  <si>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</si>
  <si>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</si>
  <si>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</si>
  <si>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</si>
  <si>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</si>
  <si>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</si>
  <si>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</si>
  <si>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</si>
  <si>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</si>
  <si>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</si>
  <si>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</si>
  <si>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</si>
  <si>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</si>
  <si>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</si>
  <si>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</si>
  <si>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</si>
  <si>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</si>
  <si>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</si>
  <si>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</si>
  <si>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</si>
  <si>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</si>
  <si>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</si>
  <si>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</si>
  <si>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</si>
  <si>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</si>
  <si>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</si>
  <si>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</si>
  <si>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</si>
  <si>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</si>
  <si>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</si>
  <si>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</si>
  <si>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</si>
  <si>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</si>
  <si>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</si>
  <si>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</si>
  <si>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</si>
  <si>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</si>
  <si>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</si>
  <si>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</si>
  <si>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</si>
  <si>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</si>
  <si>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</si>
  <si>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</si>
  <si>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</si>
  <si>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</si>
  <si>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</si>
  <si>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</si>
  <si>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</si>
  <si>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</si>
  <si>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</si>
  <si>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</si>
  <si>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</si>
  <si>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</si>
  <si>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</si>
  <si>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</si>
  <si>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</si>
  <si>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</si>
  <si>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</si>
  <si>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</si>
  <si>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</si>
  <si>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</si>
  <si>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</si>
  <si>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</si>
  <si>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</si>
  <si>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</si>
  <si>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</si>
  <si>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</si>
  <si>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</si>
  <si>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</si>
  <si>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</si>
  <si>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</si>
  <si>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</si>
  <si>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</si>
  <si>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</si>
  <si>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</si>
  <si>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</si>
  <si>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</si>
  <si>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</si>
  <si>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</si>
  <si>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</si>
  <si>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</si>
  <si>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</si>
  <si>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</si>
  <si>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</si>
  <si>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</si>
  <si>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</si>
  <si>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</si>
  <si>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</si>
  <si>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</si>
  <si>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</si>
  <si>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</si>
  <si>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</si>
  <si>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</si>
  <si>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</si>
  <si>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</si>
  <si>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</si>
  <si>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</si>
  <si>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</si>
  <si>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</si>
  <si>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</si>
  <si>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</si>
  <si>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</si>
  <si>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</si>
  <si>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</si>
  <si>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</si>
  <si>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</si>
  <si>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</si>
  <si>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</si>
  <si>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</si>
  <si>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</si>
  <si>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</si>
  <si>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</si>
  <si>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</si>
  <si>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</si>
  <si>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</si>
  <si>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</si>
  <si>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</si>
  <si>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</si>
  <si>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</si>
  <si>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</si>
  <si>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</si>
  <si>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</si>
  <si>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</si>
  <si>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</si>
  <si>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</si>
  <si>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</si>
  <si>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</si>
  <si>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</si>
  <si>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</si>
  <si>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</si>
  <si>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</si>
  <si>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</si>
  <si>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</si>
  <si>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</si>
  <si>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</si>
  <si>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</si>
  <si>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</si>
  <si>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</si>
  <si>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</si>
  <si>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</si>
  <si>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</si>
  <si>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</si>
  <si>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</si>
  <si>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</si>
  <si>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</si>
  <si>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</si>
  <si>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</si>
  <si>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</si>
  <si>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</si>
  <si>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</si>
  <si>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</si>
  <si>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</si>
  <si>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</si>
  <si>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</si>
  <si>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</si>
  <si>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</si>
  <si>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</si>
  <si>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</si>
  <si>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</si>
  <si>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</si>
  <si>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</si>
  <si>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</si>
  <si>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</si>
  <si>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</si>
  <si>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</si>
  <si>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</si>
  <si>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</si>
  <si>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</si>
  <si>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</si>
  <si>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</si>
  <si>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</si>
  <si>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</si>
  <si>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</si>
  <si>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</si>
  <si>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</si>
  <si>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</si>
  <si>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</si>
  <si>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</si>
  <si>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</si>
  <si>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</si>
  <si>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</si>
  <si>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</si>
  <si>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</si>
  <si>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</si>
  <si>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</si>
  <si>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</si>
  <si>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</si>
  <si>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</si>
  <si>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</si>
  <si>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</si>
  <si>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</si>
  <si>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</si>
  <si>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</si>
  <si>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</si>
  <si>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</si>
  <si>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</si>
  <si>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</si>
  <si>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</si>
  <si>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</si>
  <si>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</si>
  <si>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</si>
  <si>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</si>
  <si>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</si>
  <si>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</si>
  <si>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</si>
  <si>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</si>
  <si>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</si>
  <si>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</si>
  <si>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</si>
  <si>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</si>
  <si>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</si>
  <si>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</si>
  <si>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</si>
  <si>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</si>
  <si>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</si>
  <si>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</si>
  <si>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</si>
  <si>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</si>
  <si>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</si>
  <si>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</si>
  <si>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</si>
  <si>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</si>
  <si>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</si>
  <si>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</si>
  <si>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</si>
  <si>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</si>
  <si>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</si>
  <si>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</si>
  <si>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</si>
  <si>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</si>
  <si>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</si>
  <si>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</si>
  <si>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</si>
  <si>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</si>
  <si>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</si>
  <si>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</si>
  <si>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</si>
  <si>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</si>
  <si>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</si>
  <si>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</si>
  <si>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</si>
  <si>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</si>
  <si>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</si>
  <si>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</si>
  <si>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</si>
  <si>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</si>
  <si>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</si>
  <si>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</si>
  <si>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</si>
  <si>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</si>
  <si>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</si>
  <si>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</si>
  <si>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</si>
  <si>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</si>
  <si>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</si>
  <si>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</si>
  <si>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</si>
  <si>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</si>
  <si>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</si>
  <si>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</si>
  <si>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</si>
  <si>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</si>
  <si>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</si>
  <si>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</si>
  <si>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</si>
  <si>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</si>
  <si>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</si>
  <si>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</si>
  <si>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</si>
  <si>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</si>
  <si>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</si>
  <si>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</si>
  <si>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</si>
  <si>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</si>
  <si>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</si>
  <si>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</si>
  <si>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</si>
  <si>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</si>
  <si>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</si>
  <si>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</si>
  <si>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</si>
  <si>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</si>
  <si>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</si>
  <si>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</si>
  <si>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</si>
  <si>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</si>
  <si>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</si>
  <si>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</si>
  <si>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</si>
  <si>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</si>
  <si>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</si>
  <si>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</si>
  <si>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</si>
  <si>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</si>
  <si>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</si>
  <si>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</si>
  <si>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</si>
  <si>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</si>
  <si>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</si>
  <si>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</si>
  <si>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</si>
  <si>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</si>
  <si>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</si>
  <si>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</si>
  <si>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</si>
  <si>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</si>
  <si>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</si>
  <si>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</si>
  <si>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</si>
  <si>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</si>
  <si>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</si>
  <si>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</si>
  <si>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</si>
  <si>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</si>
  <si>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</si>
  <si>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</si>
  <si>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</si>
  <si>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</si>
  <si>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</si>
  <si>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</si>
  <si>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</si>
  <si>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</si>
  <si>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</si>
  <si>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</si>
  <si>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</si>
  <si>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</si>
  <si>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</si>
  <si>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</si>
  <si>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</si>
  <si>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</si>
  <si>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</si>
  <si>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</si>
  <si>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</si>
  <si>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</si>
  <si>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</si>
  <si>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</si>
  <si>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</si>
  <si>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</si>
  <si>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</si>
  <si>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</si>
  <si>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</si>
  <si>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</si>
  <si>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</si>
  <si>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</si>
  <si>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</si>
  <si>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</si>
  <si>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</si>
  <si>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</si>
  <si>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</si>
  <si>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</si>
  <si>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</si>
  <si>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</si>
  <si>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</si>
  <si>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</si>
  <si>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</si>
  <si>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</si>
  <si>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</si>
  <si>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</si>
  <si>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</si>
  <si>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</si>
  <si>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</si>
  <si>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</si>
  <si>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</si>
  <si>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</si>
  <si>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</si>
  <si>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</si>
  <si>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</si>
  <si>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</si>
  <si>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</si>
  <si>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</si>
  <si>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</si>
  <si>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</si>
  <si>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</si>
  <si>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</si>
  <si>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</si>
  <si>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</si>
  <si>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</si>
  <si>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</si>
  <si>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</si>
  <si>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</si>
  <si>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</si>
  <si>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</si>
  <si>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</si>
  <si>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</si>
  <si>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</si>
  <si>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</si>
  <si>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</si>
  <si>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</si>
  <si>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</si>
  <si>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</si>
  <si>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</si>
  <si>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</si>
  <si>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</si>
  <si>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</si>
  <si>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</si>
  <si>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</si>
  <si>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</si>
  <si>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</si>
  <si>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</si>
  <si>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</si>
  <si>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</si>
  <si>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</si>
  <si>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</si>
  <si>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</si>
  <si>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</si>
  <si>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</si>
  <si>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</si>
  <si>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</si>
  <si>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</si>
  <si>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</si>
  <si>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</si>
  <si>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</si>
  <si>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</si>
  <si>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</si>
  <si>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</si>
  <si>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</si>
  <si>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</si>
  <si>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</si>
  <si>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</si>
  <si>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</si>
  <si>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</si>
  <si>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</si>
  <si>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</si>
  <si>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</si>
  <si>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</si>
  <si>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</si>
  <si>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</si>
  <si>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</si>
  <si>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</si>
  <si>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</si>
  <si>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</si>
  <si>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</si>
  <si>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</si>
  <si>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</si>
  <si>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</si>
  <si>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</si>
  <si>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</si>
  <si>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</si>
  <si>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</si>
  <si>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</si>
  <si>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</si>
  <si>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</si>
  <si>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</si>
  <si>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</si>
  <si>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</si>
  <si>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</si>
  <si>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</si>
  <si>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</si>
  <si>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</si>
  <si>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</si>
  <si>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</si>
  <si>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</si>
  <si>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</si>
  <si>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</si>
  <si>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</si>
  <si>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</si>
  <si>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</si>
  <si>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</si>
  <si>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</si>
  <si>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</si>
  <si>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</si>
  <si>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</si>
  <si>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</si>
  <si>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</si>
  <si>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</si>
  <si>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</si>
  <si>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</si>
  <si>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</si>
  <si>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</si>
  <si>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</si>
  <si>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</si>
  <si>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</si>
  <si>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</si>
  <si>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</si>
  <si>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</si>
  <si>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</si>
  <si>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</si>
  <si>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</si>
  <si>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</si>
  <si>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</si>
  <si>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</si>
  <si>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</si>
  <si>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</si>
  <si>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</si>
  <si>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</si>
  <si>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</si>
  <si>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</si>
  <si>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</si>
  <si>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</si>
  <si>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</si>
  <si>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</si>
  <si>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</si>
  <si>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</si>
  <si>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</si>
  <si>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</si>
  <si>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</si>
  <si>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</si>
  <si>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</si>
  <si>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</si>
  <si>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</si>
  <si>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</si>
  <si>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</si>
  <si>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</si>
  <si>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</si>
  <si>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</si>
  <si>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</si>
  <si>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</si>
  <si>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</si>
  <si>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</si>
  <si>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</si>
  <si>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</si>
  <si>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</si>
  <si>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</si>
  <si>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</si>
  <si>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</si>
  <si>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</si>
  <si>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</si>
  <si>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</si>
  <si>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</si>
  <si>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</si>
  <si>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</si>
  <si>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</si>
  <si>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</si>
  <si>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</si>
  <si>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</si>
  <si>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</si>
  <si>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</si>
  <si>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</si>
  <si>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</si>
  <si>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</si>
  <si>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</si>
  <si>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</si>
  <si>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</si>
  <si>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</si>
  <si>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</si>
  <si>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</si>
  <si>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</si>
  <si>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</si>
  <si>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</si>
  <si>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</si>
  <si>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</si>
  <si>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</si>
  <si>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</si>
  <si>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</si>
  <si>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</si>
  <si>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</si>
  <si>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</si>
  <si>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</si>
  <si>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</si>
  <si>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</si>
  <si>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</si>
  <si>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</si>
  <si>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</si>
  <si>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</si>
  <si>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</si>
  <si>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</si>
  <si>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</si>
  <si>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</si>
  <si>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</si>
  <si>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</si>
  <si>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</si>
  <si>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</si>
  <si>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</si>
  <si>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</si>
  <si>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</si>
  <si>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</si>
  <si>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</si>
  <si>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</si>
  <si>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</si>
  <si>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</si>
  <si>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</si>
  <si>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</si>
  <si>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</si>
  <si>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</si>
  <si>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</si>
  <si>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</si>
  <si>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</si>
  <si>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</si>
  <si>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</si>
  <si>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</si>
  <si>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</si>
  <si>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</si>
  <si>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</si>
  <si>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</si>
  <si>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</si>
  <si>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</si>
  <si>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</si>
  <si>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</si>
  <si>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</si>
  <si>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</si>
  <si>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</si>
  <si>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</si>
  <si>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</si>
  <si>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</si>
  <si>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</si>
  <si>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</si>
  <si>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</si>
  <si>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</si>
  <si>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</si>
  <si>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</si>
  <si>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</si>
  <si>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</si>
  <si>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</si>
  <si>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</si>
  <si>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</si>
  <si>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</si>
  <si>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</si>
  <si>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</si>
  <si>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</si>
  <si>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</si>
  <si>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</si>
  <si>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</si>
  <si>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</si>
  <si>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</si>
  <si>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</si>
  <si>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</si>
  <si>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</si>
  <si>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</si>
  <si>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</si>
  <si>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</si>
  <si>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</si>
  <si>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</si>
  <si>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</si>
  <si>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</si>
  <si>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</si>
  <si>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</si>
  <si>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</si>
  <si>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</si>
  <si>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</si>
  <si>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</si>
  <si>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</si>
  <si>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</si>
  <si>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</si>
  <si>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</si>
  <si>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</si>
  <si>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</si>
  <si>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</si>
  <si>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</si>
  <si>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</si>
  <si>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</si>
  <si>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</si>
  <si>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</si>
  <si>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</si>
  <si>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</si>
  <si>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</si>
  <si>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</si>
  <si>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</si>
  <si>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</si>
  <si>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</si>
  <si>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</si>
  <si>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</si>
  <si>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</si>
  <si>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</si>
  <si>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</si>
  <si>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</si>
  <si>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</si>
  <si>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</si>
  <si>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</si>
  <si>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</si>
  <si>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</si>
  <si>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</si>
  <si>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</si>
  <si>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</si>
  <si>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</si>
  <si>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</si>
  <si>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</si>
  <si>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</si>
  <si>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</si>
  <si>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</si>
  <si>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</si>
  <si>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</si>
  <si>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</si>
  <si>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</si>
  <si>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</si>
  <si>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</si>
  <si>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</si>
  <si>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</si>
  <si>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</si>
  <si>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</si>
  <si>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</si>
  <si>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</si>
  <si>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</si>
  <si>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</si>
  <si>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</si>
  <si>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</si>
  <si>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</si>
  <si>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</si>
  <si>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</si>
  <si>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</si>
  <si>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</si>
  <si>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</si>
  <si>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</si>
  <si>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</si>
  <si>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</si>
  <si>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</si>
  <si>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</si>
  <si>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</si>
  <si>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</si>
  <si>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</si>
  <si>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</si>
  <si>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</si>
  <si>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</si>
  <si>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</si>
  <si>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</si>
  <si>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</si>
  <si>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</si>
  <si>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</si>
  <si>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</si>
  <si>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</si>
  <si>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</si>
  <si>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</si>
  <si>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</si>
  <si>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</si>
  <si>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</si>
  <si>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</si>
  <si>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</si>
  <si>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</si>
  <si>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</si>
  <si>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</si>
  <si>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</si>
  <si>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</si>
  <si>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</si>
  <si>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</si>
  <si>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</si>
  <si>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</si>
  <si>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</si>
  <si>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</si>
  <si>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</si>
  <si>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</si>
  <si>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</si>
  <si>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</si>
  <si>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</si>
  <si>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</si>
  <si>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</si>
  <si>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</si>
  <si>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</si>
  <si>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</si>
  <si>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</si>
  <si>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</si>
  <si>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</si>
  <si>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</si>
  <si>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</si>
  <si>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</si>
  <si>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</si>
  <si>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</si>
  <si>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</si>
  <si>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</si>
  <si>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</si>
  <si>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</si>
  <si>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</si>
  <si>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</si>
  <si>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</si>
  <si>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</si>
  <si>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</si>
  <si>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</si>
  <si>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</si>
  <si>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</si>
  <si>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</si>
  <si>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</si>
  <si>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</si>
  <si>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</si>
  <si>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</si>
  <si>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</si>
  <si>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</si>
  <si>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</si>
  <si>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</si>
  <si>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</si>
  <si>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</si>
  <si>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</si>
  <si>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</si>
  <si>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</si>
  <si>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</si>
  <si>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</si>
  <si>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</si>
  <si>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</si>
  <si>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</si>
  <si>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</si>
  <si>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</si>
  <si>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</si>
  <si>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</si>
  <si>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</si>
  <si>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</si>
  <si>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</si>
  <si>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</si>
  <si>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</si>
  <si>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</si>
  <si>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</si>
  <si>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</si>
  <si>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</si>
  <si>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</si>
  <si>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</si>
  <si>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</si>
  <si>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</si>
  <si>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</si>
  <si>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</si>
  <si>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</si>
  <si>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</si>
  <si>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</si>
  <si>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</si>
  <si>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</si>
  <si>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</si>
  <si>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</si>
  <si>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</si>
  <si>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</si>
  <si>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</si>
  <si>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</si>
  <si>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</si>
  <si>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</si>
  <si>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</si>
  <si>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</si>
  <si>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</si>
  <si>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</si>
  <si>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</si>
  <si>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</si>
  <si>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</si>
  <si>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</si>
  <si>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</si>
  <si>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</si>
  <si>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</si>
  <si>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</si>
  <si>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</si>
  <si>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</si>
  <si>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</si>
  <si>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</si>
  <si>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</si>
  <si>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</si>
  <si>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</si>
  <si>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</si>
  <si>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</si>
  <si>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</si>
  <si>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</si>
  <si>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</si>
  <si>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</si>
  <si>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</si>
  <si>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</si>
  <si>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</si>
  <si>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</si>
  <si>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</si>
  <si>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</si>
  <si>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</si>
  <si>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</si>
  <si>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</si>
  <si>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</si>
  <si>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</si>
  <si>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</si>
  <si>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</si>
  <si>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</si>
  <si>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</si>
  <si>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</si>
  <si>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</si>
  <si>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</si>
  <si>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</si>
  <si>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</si>
  <si>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</si>
  <si>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</si>
  <si>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</si>
  <si>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</si>
  <si>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</si>
  <si>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</si>
  <si>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</si>
  <si>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</si>
  <si>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</si>
  <si>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</si>
  <si>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</si>
  <si>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</si>
  <si>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</si>
  <si>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</si>
  <si>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</si>
  <si>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</si>
  <si>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</si>
  <si>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</si>
  <si>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</si>
  <si>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</si>
  <si>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</si>
  <si>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</si>
  <si>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</si>
  <si>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</si>
  <si>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</si>
  <si>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</si>
  <si>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</si>
  <si>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</si>
  <si>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</si>
  <si>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</si>
  <si>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</si>
  <si>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</si>
  <si>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</si>
  <si>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</si>
  <si>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</si>
  <si>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</si>
  <si>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</si>
  <si>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</si>
  <si>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</si>
  <si>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</si>
  <si>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</si>
  <si>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</si>
  <si>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</si>
  <si>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</si>
  <si>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</si>
  <si>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</si>
  <si>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</si>
  <si>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</si>
  <si>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</si>
  <si>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</si>
  <si>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</si>
  <si>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</si>
  <si>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</si>
  <si>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</si>
  <si>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</si>
  <si>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</si>
  <si>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</si>
  <si>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</si>
  <si>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</si>
  <si>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</si>
  <si>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</si>
  <si>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</si>
  <si>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</si>
  <si>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</si>
  <si>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</si>
  <si>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</si>
  <si>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</si>
  <si>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</si>
  <si>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</si>
  <si>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</si>
  <si>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</si>
  <si>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</si>
  <si>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</si>
  <si>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</si>
  <si>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</si>
  <si>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</si>
  <si>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</si>
  <si>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</si>
  <si>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</si>
  <si>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</si>
  <si>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</si>
  <si>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</si>
  <si>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</si>
  <si>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</si>
  <si>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</si>
  <si>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</si>
  <si>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</si>
  <si>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</si>
  <si>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</si>
  <si>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</si>
  <si>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</si>
  <si>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</si>
  <si>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</si>
  <si>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</si>
  <si>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</si>
  <si>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</si>
  <si>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</si>
  <si>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</si>
  <si>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</si>
  <si>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</si>
  <si>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</si>
  <si>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</si>
  <si>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</si>
  <si>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</si>
  <si>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</si>
  <si>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</si>
  <si>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</si>
  <si>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</si>
  <si>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</si>
  <si>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</si>
  <si>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</si>
  <si>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</si>
  <si>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</si>
  <si>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</si>
  <si>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</si>
  <si>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</si>
  <si>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</si>
  <si>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</si>
  <si>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</si>
  <si>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</si>
  <si>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</si>
  <si>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</si>
  <si>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</si>
  <si>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</si>
  <si>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</si>
  <si>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</si>
  <si>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</si>
  <si>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</si>
  <si>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</si>
  <si>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</si>
  <si>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</si>
  <si>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</si>
  <si>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</si>
  <si>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</si>
  <si>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</si>
  <si>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</si>
  <si>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</si>
  <si>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</si>
  <si>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</si>
  <si>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</si>
  <si>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</si>
  <si>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</si>
  <si>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</si>
  <si>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</si>
  <si>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</si>
  <si>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</si>
  <si>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</si>
  <si>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</si>
  <si>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</si>
  <si>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</si>
  <si>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</si>
  <si>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</si>
  <si>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</si>
  <si>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</si>
  <si>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</si>
  <si>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</si>
  <si>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</si>
  <si>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</si>
  <si>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</si>
  <si>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</si>
  <si>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</si>
  <si>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</si>
  <si>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</si>
  <si>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</si>
  <si>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</si>
  <si>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</si>
  <si>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</si>
  <si>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</si>
  <si>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</si>
  <si>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</si>
  <si>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</si>
  <si>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</si>
  <si>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</si>
  <si>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</si>
  <si>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</si>
  <si>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</si>
  <si>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</si>
  <si>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</si>
  <si>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</si>
  <si>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</si>
  <si>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</si>
  <si>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</si>
  <si>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</si>
  <si>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</si>
  <si>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</si>
  <si>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</si>
  <si>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</si>
  <si>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</si>
  <si>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</si>
  <si>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</si>
  <si>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</si>
  <si>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</si>
  <si>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</si>
  <si>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</si>
  <si>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</si>
  <si>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</si>
  <si>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</si>
  <si>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</si>
  <si>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</si>
  <si>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</si>
  <si>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</si>
  <si>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</si>
  <si>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</si>
  <si>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</si>
  <si>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</si>
  <si>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</si>
  <si>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</si>
  <si>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</si>
  <si>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</si>
  <si>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</si>
  <si>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</si>
  <si>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</si>
  <si>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</si>
  <si>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</si>
  <si>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</si>
  <si>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</si>
  <si>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</si>
  <si>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</si>
  <si>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</si>
  <si>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</si>
  <si>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</si>
  <si>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</si>
  <si>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</si>
  <si>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</si>
  <si>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</si>
  <si>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</si>
  <si>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</si>
  <si>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</si>
  <si>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</si>
  <si>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</si>
  <si>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</si>
  <si>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</si>
  <si>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</si>
  <si>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</si>
  <si>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</si>
  <si>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</si>
  <si>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</si>
  <si>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</si>
  <si>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</si>
  <si>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</si>
  <si>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</si>
  <si>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</si>
  <si>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</si>
  <si>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</si>
  <si>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</si>
  <si>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</si>
  <si>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</si>
  <si>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</si>
  <si>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</si>
  <si>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</si>
  <si>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</si>
  <si>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</si>
  <si>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</si>
  <si>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</si>
  <si>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</si>
  <si>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</si>
  <si>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</si>
  <si>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</si>
  <si>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</si>
  <si>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</si>
  <si>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</si>
  <si>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</si>
  <si>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</si>
  <si>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</si>
  <si>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</si>
  <si>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</si>
  <si>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</si>
  <si>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</si>
  <si>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</si>
  <si>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</si>
  <si>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</si>
  <si>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</si>
  <si>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</si>
  <si>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</si>
  <si>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</si>
  <si>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</si>
  <si>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</si>
  <si>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</si>
  <si>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</si>
  <si>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</si>
  <si>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</si>
  <si>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</si>
  <si>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</si>
  <si>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</si>
  <si>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</si>
  <si>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</si>
  <si>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</si>
  <si>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</si>
  <si>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</si>
  <si>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</si>
  <si>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</si>
  <si>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</si>
  <si>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</si>
  <si>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</si>
  <si>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</si>
  <si>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</si>
  <si>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</si>
  <si>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</si>
  <si>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</si>
  <si>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</si>
  <si>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</si>
  <si>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</si>
  <si>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</si>
  <si>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</si>
  <si>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</si>
  <si>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</si>
  <si>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</si>
  <si>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</si>
  <si>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</si>
  <si>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</si>
  <si>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</si>
  <si>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</si>
  <si>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</si>
  <si>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</si>
  <si>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</si>
  <si>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</si>
  <si>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</si>
  <si>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</si>
  <si>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</si>
  <si>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</si>
  <si>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</si>
  <si>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</si>
  <si>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</si>
  <si>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</si>
  <si>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</si>
  <si>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</si>
  <si>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</si>
  <si>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</si>
  <si>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</si>
  <si>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</si>
  <si>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</si>
  <si>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</si>
  <si>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</si>
  <si>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</si>
  <si>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</si>
  <si>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</si>
  <si>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</si>
  <si>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</si>
  <si>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</si>
  <si>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</si>
  <si>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</si>
  <si>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</si>
  <si>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</si>
  <si>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</si>
  <si>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</si>
  <si>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</si>
  <si>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</si>
  <si>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</si>
  <si>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</si>
  <si>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</si>
  <si>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</si>
  <si>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</si>
  <si>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</si>
  <si>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</si>
  <si>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</si>
  <si>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</si>
  <si>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</si>
  <si>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</si>
  <si>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</si>
  <si>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</si>
  <si>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</si>
  <si>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</si>
  <si>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</si>
  <si>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</si>
  <si>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</si>
  <si>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</si>
  <si>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</si>
  <si>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</si>
  <si>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</si>
  <si>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</si>
  <si>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</si>
  <si>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</si>
  <si>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</si>
  <si>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</si>
  <si>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</si>
  <si>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</si>
  <si>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</si>
  <si>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</si>
  <si>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</si>
  <si>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</si>
  <si>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</si>
  <si>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</si>
  <si>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</si>
  <si>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</si>
  <si>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</si>
  <si>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</si>
  <si>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</si>
  <si>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</si>
  <si>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</si>
  <si>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</si>
  <si>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</si>
  <si>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</si>
  <si>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</si>
  <si>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</si>
  <si>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</si>
  <si>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</si>
  <si>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</si>
  <si>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</si>
  <si>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</si>
  <si>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</si>
  <si>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</si>
  <si>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</si>
  <si>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</si>
  <si>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</si>
  <si>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</si>
  <si>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</si>
  <si>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</si>
  <si>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</si>
  <si>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</si>
  <si>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</si>
  <si>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</si>
  <si>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</si>
  <si>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</si>
  <si>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</si>
  <si>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</si>
  <si>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</si>
  <si>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</si>
  <si>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</si>
  <si>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</si>
  <si>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</si>
  <si>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</si>
  <si>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</si>
  <si>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</si>
  <si>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</si>
  <si>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</si>
  <si>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</si>
  <si>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</si>
  <si>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</si>
  <si>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</si>
  <si>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</si>
  <si>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</si>
  <si>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</si>
  <si>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</si>
  <si>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</si>
  <si>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</si>
  <si>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</si>
  <si>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</si>
  <si>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</si>
  <si>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</si>
  <si>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</si>
  <si>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</si>
  <si>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</si>
  <si>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</si>
  <si>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</si>
  <si>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</si>
  <si>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</si>
  <si>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</si>
  <si>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</si>
  <si>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</si>
  <si>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</si>
  <si>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</si>
  <si>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</si>
  <si>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</si>
  <si>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</si>
  <si>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</si>
  <si>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</si>
  <si>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</si>
  <si>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</si>
  <si>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</si>
  <si>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</si>
  <si>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</si>
  <si>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</si>
  <si>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</si>
  <si>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</si>
  <si>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</si>
  <si>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</si>
  <si>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</si>
  <si>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</si>
  <si>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</si>
  <si>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</si>
  <si>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</si>
  <si>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</si>
  <si>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</si>
  <si>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</si>
  <si>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</si>
  <si>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</si>
  <si>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</si>
  <si>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</si>
  <si>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</si>
  <si>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</si>
  <si>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</si>
  <si>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</si>
  <si>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</si>
  <si>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</si>
  <si>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</si>
  <si>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</si>
  <si>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</si>
  <si>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</si>
  <si>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</si>
  <si>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</si>
  <si>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</si>
  <si>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</si>
  <si>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</si>
  <si>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</si>
  <si>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</si>
  <si>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</si>
  <si>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</si>
  <si>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</si>
  <si>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</si>
  <si>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</si>
  <si>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</si>
  <si>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</si>
  <si>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</si>
  <si>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</si>
  <si>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</si>
  <si>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</si>
  <si>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</si>
  <si>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</si>
  <si>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</si>
  <si>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</si>
  <si>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</si>
  <si>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</si>
  <si>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</si>
  <si>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</si>
  <si>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</si>
  <si>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</si>
  <si>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</si>
  <si>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</si>
  <si>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</si>
  <si>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</si>
  <si>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</si>
  <si>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</si>
  <si>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</si>
  <si>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</si>
  <si>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</si>
  <si>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</si>
  <si>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</si>
  <si>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</si>
  <si>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</si>
  <si>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</si>
  <si>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</si>
  <si>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</si>
  <si>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</si>
  <si>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</si>
  <si>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</si>
  <si>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</si>
  <si>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</si>
  <si>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</si>
  <si>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</si>
  <si>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</si>
  <si>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</si>
  <si>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</si>
  <si>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</si>
  <si>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</si>
  <si>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</si>
  <si>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</si>
  <si>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</si>
  <si>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</si>
  <si>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</si>
  <si>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</si>
  <si>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</si>
  <si>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</si>
  <si>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</si>
  <si>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</si>
  <si>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</si>
  <si>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</si>
  <si>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</si>
  <si>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</si>
  <si>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</si>
  <si>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</si>
  <si>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</si>
  <si>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</si>
  <si>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</si>
  <si>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</si>
  <si>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</si>
  <si>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</si>
  <si>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</si>
  <si>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</si>
  <si>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</si>
  <si>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</si>
  <si>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</si>
  <si>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</si>
  <si>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</si>
  <si>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</si>
  <si>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</si>
  <si>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</si>
  <si>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</si>
  <si>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</si>
  <si>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</si>
  <si>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</si>
  <si>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</si>
  <si>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</si>
  <si>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</si>
  <si>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</si>
  <si>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</si>
  <si>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</si>
  <si>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</si>
  <si>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</si>
  <si>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</si>
  <si>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</si>
  <si>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</si>
  <si>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</si>
  <si>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</si>
  <si>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</si>
  <si>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</si>
  <si>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</si>
  <si>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</si>
  <si>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</si>
  <si>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</si>
  <si>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</si>
  <si>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</si>
  <si>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</si>
  <si>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</si>
  <si>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</si>
  <si>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</si>
  <si>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</si>
  <si>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</si>
  <si>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</si>
  <si>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</si>
  <si>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</si>
  <si>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</si>
  <si>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</si>
  <si>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</si>
  <si>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</si>
  <si>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</si>
  <si>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</si>
  <si>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</si>
  <si>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</si>
  <si>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</si>
  <si>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</si>
  <si>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</si>
  <si>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</si>
  <si>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</si>
  <si>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</si>
  <si>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</si>
  <si>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</si>
  <si>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</si>
  <si>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</si>
  <si>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</si>
  <si>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</si>
  <si>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</si>
  <si>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</si>
  <si>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</si>
  <si>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</si>
  <si>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</si>
  <si>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</si>
  <si>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</si>
  <si>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</si>
  <si>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</si>
  <si>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</si>
  <si>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</si>
  <si>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</si>
  <si>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</si>
  <si>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</si>
  <si>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</si>
  <si>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</si>
  <si>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</si>
  <si>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</si>
  <si>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</si>
  <si>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</si>
  <si>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</si>
  <si>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</si>
  <si>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</si>
  <si>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</si>
  <si>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</si>
  <si>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</si>
  <si>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</si>
  <si>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</si>
  <si>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</si>
  <si>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</si>
  <si>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</si>
  <si>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</si>
  <si>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</si>
  <si>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</si>
  <si>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</si>
  <si>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</si>
  <si>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</si>
  <si>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</si>
  <si>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</si>
  <si>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</si>
  <si>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</si>
  <si>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</si>
  <si>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</si>
  <si>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</si>
  <si>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</si>
  <si>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</si>
  <si>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</si>
  <si>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</si>
  <si>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</si>
  <si>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</si>
  <si>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</si>
  <si>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</si>
  <si>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</si>
  <si>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</si>
  <si>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</si>
  <si>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</si>
  <si>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</si>
  <si>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</si>
  <si>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</si>
  <si>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</si>
  <si>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</si>
  <si>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</si>
  <si>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</si>
  <si>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</si>
  <si>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</si>
  <si>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</si>
  <si>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</si>
  <si>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</si>
  <si>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</si>
  <si>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</si>
  <si>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</si>
  <si>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</si>
  <si>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</si>
  <si>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</si>
  <si>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</si>
  <si>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</si>
  <si>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</si>
  <si>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</si>
  <si>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</si>
  <si>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</si>
  <si>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</si>
  <si>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</si>
  <si>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</si>
  <si>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</si>
  <si>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</si>
  <si>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</si>
  <si>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</si>
  <si>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</si>
  <si>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</si>
  <si>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</si>
  <si>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</si>
  <si>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</si>
  <si>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</si>
  <si>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</si>
  <si>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</si>
  <si>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</si>
  <si>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</si>
  <si>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</si>
  <si>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</si>
  <si>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</si>
  <si>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</si>
  <si>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</si>
  <si>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</si>
  <si>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</si>
  <si>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</si>
  <si>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</si>
  <si>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</si>
  <si>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</si>
  <si>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</si>
  <si>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</si>
  <si>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</si>
  <si>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</si>
  <si>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</si>
  <si>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</si>
  <si>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</si>
  <si>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</si>
  <si>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</si>
  <si>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</si>
  <si>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</si>
  <si>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</si>
  <si>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</si>
  <si>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</si>
  <si>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</si>
  <si>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</si>
  <si>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</si>
  <si>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</si>
  <si>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</si>
  <si>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</si>
  <si>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</si>
  <si>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</si>
  <si>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</si>
  <si>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</si>
  <si>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</si>
  <si>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</si>
  <si>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</si>
  <si>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</si>
  <si>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</si>
  <si>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</si>
  <si>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</si>
  <si>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</si>
  <si>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</si>
  <si>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</si>
  <si>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</si>
  <si>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</si>
  <si>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</si>
  <si>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</si>
  <si>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</si>
  <si>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</si>
  <si>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</si>
  <si>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</si>
  <si>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</si>
  <si>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</si>
  <si>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</si>
  <si>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</si>
  <si>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</si>
  <si>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</si>
  <si>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</si>
  <si>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</si>
  <si>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</si>
  <si>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</si>
  <si>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</si>
  <si>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</si>
  <si>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</si>
  <si>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</si>
  <si>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</si>
  <si>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</si>
  <si>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</si>
  <si>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</si>
  <si>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</si>
  <si>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</si>
  <si>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</si>
  <si>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</si>
  <si>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</si>
  <si>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</si>
  <si>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</si>
  <si>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</si>
  <si>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</si>
  <si>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</si>
  <si>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</si>
  <si>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</si>
  <si>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</si>
  <si>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</si>
  <si>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</si>
  <si>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</si>
  <si>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</si>
  <si>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</si>
  <si>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</si>
  <si>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</si>
  <si>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</si>
  <si>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</si>
  <si>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</si>
  <si>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</si>
  <si>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</si>
  <si>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</si>
  <si>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</si>
  <si>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</si>
  <si>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</si>
  <si>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</si>
  <si>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</si>
  <si>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</si>
  <si>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</si>
  <si>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</si>
  <si>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</si>
  <si>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</si>
  <si>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</si>
  <si>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</si>
  <si>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</si>
  <si>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</si>
  <si>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</si>
  <si>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</si>
  <si>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</si>
  <si>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</si>
  <si>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</si>
  <si>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</si>
  <si>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</si>
  <si>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</si>
  <si>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</si>
  <si>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</si>
  <si>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</si>
  <si>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</si>
  <si>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</si>
  <si>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</si>
  <si>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</si>
  <si>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</si>
  <si>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</si>
  <si>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</si>
  <si>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</si>
  <si>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</si>
  <si>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</si>
  <si>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</si>
  <si>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</si>
  <si>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</si>
  <si>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</si>
  <si>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</si>
  <si>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</si>
  <si>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</si>
  <si>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</si>
  <si>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</si>
  <si>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</si>
  <si>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</si>
  <si>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</si>
  <si>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</si>
  <si>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</si>
  <si>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</si>
  <si>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</si>
  <si>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</si>
  <si>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</si>
  <si>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</si>
  <si>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</si>
  <si>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</si>
  <si>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</si>
  <si>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</si>
  <si>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</si>
  <si>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</si>
  <si>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</si>
  <si>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</si>
  <si>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</si>
  <si>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</si>
  <si>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</si>
  <si>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</si>
  <si>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</si>
  <si>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</si>
  <si>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</si>
  <si>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</si>
  <si>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</si>
  <si>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</si>
  <si>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</si>
  <si>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</si>
  <si>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</si>
  <si>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</si>
  <si>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</si>
  <si>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</si>
  <si>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</si>
  <si>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</si>
  <si>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</si>
  <si>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</si>
  <si>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</si>
  <si>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</si>
  <si>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</si>
  <si>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</si>
  <si>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</si>
  <si>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</si>
  <si>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</si>
  <si>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</si>
  <si>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</si>
  <si>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</si>
  <si>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</si>
  <si>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</si>
  <si>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</si>
  <si>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</si>
  <si>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</si>
  <si>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</si>
  <si>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</si>
  <si>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</si>
  <si>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</si>
  <si>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</si>
  <si>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</si>
  <si>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</si>
  <si>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</si>
  <si>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</si>
  <si>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</si>
  <si>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</si>
  <si>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</si>
  <si>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</si>
  <si>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</si>
  <si>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</si>
  <si>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</si>
  <si>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</si>
  <si>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</si>
  <si>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</si>
  <si>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</si>
  <si>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</si>
  <si>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</si>
  <si>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</si>
  <si>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</si>
  <si>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</si>
  <si>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</si>
  <si>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</si>
  <si>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</si>
  <si>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</si>
  <si>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</si>
  <si>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</si>
  <si>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</si>
  <si>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</si>
  <si>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</si>
  <si>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</si>
  <si>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</si>
  <si>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</si>
  <si>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</si>
  <si>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</si>
  <si>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</si>
  <si>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</si>
  <si>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</si>
  <si>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</si>
  <si>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</si>
  <si>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</si>
  <si>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</si>
  <si>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</si>
  <si>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</si>
  <si>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</si>
  <si>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</si>
  <si>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</si>
  <si>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</si>
  <si>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</si>
  <si>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</si>
  <si>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</si>
  <si>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</si>
  <si>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</si>
  <si>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</si>
  <si>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</si>
  <si>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</si>
  <si>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</si>
  <si>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</si>
  <si>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</si>
  <si>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</si>
  <si>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</si>
  <si>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</si>
  <si>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</si>
  <si>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</si>
  <si>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</si>
  <si>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</si>
  <si>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</si>
  <si>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</si>
  <si>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</si>
  <si>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</si>
  <si>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</si>
  <si>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</si>
  <si>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</si>
  <si>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</si>
  <si>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</si>
  <si>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</si>
  <si>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</si>
  <si>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</si>
  <si>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</si>
  <si>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</si>
  <si>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</si>
  <si>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</si>
  <si>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</si>
  <si>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</si>
  <si>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</si>
  <si>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</si>
  <si>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</si>
  <si>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</si>
  <si>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</si>
  <si>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</si>
  <si>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</si>
  <si>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</si>
  <si>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</si>
  <si>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</si>
  <si>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</si>
  <si>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</si>
  <si>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</si>
  <si>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</si>
  <si>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</si>
  <si>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</si>
  <si>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</si>
  <si>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</si>
  <si>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</si>
  <si>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</si>
  <si>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</si>
  <si>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</si>
  <si>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</si>
  <si>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</si>
  <si>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</si>
  <si>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</si>
  <si>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</si>
  <si>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</si>
  <si>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</si>
  <si>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</si>
  <si>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</si>
  <si>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</si>
  <si>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</si>
  <si>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</si>
  <si>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</si>
  <si>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</si>
  <si>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</si>
  <si>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</si>
  <si>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</si>
  <si>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</si>
  <si>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</si>
  <si>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</si>
  <si>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</si>
  <si>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</si>
  <si>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</si>
  <si>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</si>
  <si>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</si>
  <si>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</si>
  <si>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</si>
  <si>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</si>
  <si>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</si>
  <si>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</si>
  <si>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</si>
  <si>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</si>
  <si>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</si>
  <si>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</si>
  <si>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</si>
  <si>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</si>
  <si>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</si>
  <si>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</si>
  <si>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</si>
  <si>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</si>
  <si>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</si>
  <si>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</si>
  <si>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</si>
  <si>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</si>
  <si>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</si>
  <si>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</si>
  <si>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</si>
  <si>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</si>
  <si>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</si>
  <si>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</si>
  <si>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</si>
  <si>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</si>
  <si>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</si>
  <si>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</si>
  <si>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</si>
  <si>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</si>
  <si>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</si>
  <si>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</si>
  <si>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</si>
  <si>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</si>
  <si>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</si>
  <si>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</si>
  <si>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</si>
  <si>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</si>
  <si>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</si>
  <si>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</si>
  <si>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</si>
  <si>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</si>
  <si>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</si>
  <si>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</si>
  <si>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</si>
  <si>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</si>
  <si>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</si>
  <si>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</si>
  <si>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</si>
  <si>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</si>
  <si>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</si>
  <si>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</si>
  <si>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</si>
  <si>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</si>
  <si>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</si>
  <si>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</si>
  <si>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</si>
  <si>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</si>
  <si>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</si>
  <si>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</si>
  <si>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</si>
  <si>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</si>
  <si>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</si>
  <si>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</si>
  <si>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</si>
  <si>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</si>
  <si>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</si>
  <si>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</si>
  <si>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</si>
  <si>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</si>
  <si>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</si>
  <si>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</si>
  <si>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</si>
  <si>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</si>
  <si>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</si>
  <si>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</si>
  <si>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</si>
  <si>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</si>
  <si>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</si>
  <si>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</si>
  <si>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</si>
  <si>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</si>
  <si>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</si>
  <si>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</si>
  <si>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</si>
  <si>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</si>
  <si>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</si>
  <si>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</si>
  <si>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</si>
  <si>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</si>
  <si>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</si>
  <si>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</si>
  <si>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</si>
  <si>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</si>
  <si>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</si>
  <si>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</si>
  <si>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</si>
  <si>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</si>
  <si>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</si>
  <si>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</si>
  <si>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</si>
  <si>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</si>
  <si>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</si>
  <si>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</si>
  <si>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</si>
  <si>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</si>
  <si>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</si>
  <si>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</si>
  <si>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</si>
  <si>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</si>
  <si>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</si>
  <si>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</si>
  <si>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</si>
  <si>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</si>
  <si>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</si>
  <si>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</si>
  <si>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</si>
  <si>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</si>
  <si>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</si>
  <si>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</si>
  <si>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</si>
  <si>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</si>
  <si>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</si>
  <si>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</si>
  <si>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</si>
  <si>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</si>
  <si>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</si>
  <si>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</si>
  <si>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</si>
  <si>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</si>
  <si>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</si>
  <si>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</si>
  <si>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</si>
  <si>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</si>
  <si>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</si>
  <si>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</si>
  <si>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</si>
  <si>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</si>
  <si>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</si>
  <si>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</si>
  <si>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</si>
  <si>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</si>
  <si>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</si>
  <si>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</si>
  <si>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</si>
  <si>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</si>
  <si>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</si>
  <si>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</si>
  <si>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</si>
  <si>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</si>
  <si>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</si>
  <si>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</si>
  <si>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</si>
  <si>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</si>
  <si>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</si>
  <si>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</si>
  <si>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</si>
  <si>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</si>
  <si>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</si>
  <si>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</si>
  <si>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</si>
  <si>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</si>
  <si>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</si>
  <si>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</si>
  <si>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</si>
  <si>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</si>
  <si>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</si>
  <si>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</si>
  <si>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</si>
  <si>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</si>
  <si>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</si>
  <si>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</si>
  <si>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</si>
  <si>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</si>
  <si>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</si>
  <si>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</si>
  <si>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</si>
  <si>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</si>
  <si>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</si>
  <si>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</si>
  <si>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</si>
  <si>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</si>
  <si>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</si>
  <si>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</si>
  <si>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</si>
  <si>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</si>
  <si>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</si>
  <si>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</si>
  <si>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</si>
  <si>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</si>
  <si>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</si>
  <si>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</si>
  <si>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</si>
  <si>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</si>
  <si>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</si>
  <si>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</si>
  <si>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</si>
  <si>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</si>
  <si>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</si>
  <si>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</si>
  <si>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</si>
  <si>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</si>
  <si>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</si>
  <si>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</si>
  <si>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</si>
  <si>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</si>
  <si>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</si>
  <si>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</si>
  <si>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</si>
  <si>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</si>
  <si>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</si>
  <si>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</si>
  <si>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</si>
  <si>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</si>
  <si>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</si>
  <si>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</si>
  <si>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</si>
  <si>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</si>
  <si>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</si>
  <si>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</si>
  <si>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</si>
  <si>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</si>
  <si>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</si>
  <si>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</si>
  <si>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</si>
  <si>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</si>
  <si>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</si>
  <si>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</si>
  <si>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</si>
  <si>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</si>
  <si>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</si>
  <si>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</si>
  <si>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</si>
  <si>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</si>
  <si>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</si>
  <si>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</si>
  <si>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</si>
  <si>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</si>
  <si>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</si>
  <si>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</si>
  <si>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</si>
  <si>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</si>
  <si>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</si>
  <si>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</si>
  <si>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</si>
  <si>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</si>
  <si>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</si>
  <si>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</si>
  <si>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</si>
  <si>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</si>
  <si>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</si>
  <si>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</si>
  <si>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</si>
  <si>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</si>
  <si>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</si>
  <si>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</si>
  <si>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</si>
  <si>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</si>
  <si>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</si>
  <si>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</si>
  <si>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</si>
  <si>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</si>
  <si>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</si>
  <si>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</si>
  <si>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</si>
  <si>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</si>
  <si>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</si>
  <si>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</si>
  <si>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</si>
  <si>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</si>
  <si>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</si>
  <si>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</si>
  <si>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</si>
  <si>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</si>
  <si>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</si>
  <si>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</si>
  <si>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</si>
  <si>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</si>
  <si>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</si>
  <si>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</si>
  <si>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</si>
  <si>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</si>
  <si>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</si>
  <si>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</si>
  <si>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</si>
  <si>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</si>
  <si>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</si>
  <si>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</si>
  <si>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</si>
  <si>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</si>
  <si>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</si>
  <si>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</si>
  <si>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</si>
  <si>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</si>
  <si>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</si>
  <si>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</si>
  <si>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</si>
  <si>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</si>
  <si>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</si>
  <si>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</si>
  <si>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</si>
  <si>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</si>
  <si>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</si>
  <si>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</si>
  <si>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</si>
  <si>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</si>
  <si>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</si>
  <si>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</si>
  <si>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</si>
  <si>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</si>
  <si>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</si>
  <si>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</si>
  <si>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</si>
  <si>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</si>
  <si>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</si>
  <si>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</si>
  <si>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</si>
  <si>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</si>
  <si>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</si>
  <si>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</si>
  <si>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</si>
  <si>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</si>
  <si>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</si>
  <si>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</si>
  <si>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</si>
  <si>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</si>
  <si>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</si>
  <si>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</si>
  <si>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</si>
  <si>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</si>
  <si>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</si>
  <si>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</si>
  <si>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</si>
  <si>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</si>
  <si>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</si>
  <si>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</si>
  <si>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</si>
  <si>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</si>
  <si>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</si>
  <si>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</si>
  <si>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</si>
  <si>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</si>
  <si>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</si>
  <si>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</si>
  <si>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</si>
  <si>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</si>
  <si>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</si>
  <si>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</si>
  <si>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</si>
  <si>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</si>
  <si>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</si>
  <si>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</si>
  <si>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</si>
  <si>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</si>
  <si>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</si>
  <si>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</si>
  <si>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</si>
  <si>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</si>
  <si>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</si>
  <si>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</si>
  <si>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</si>
  <si>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</si>
  <si>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</si>
  <si>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</si>
  <si>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</si>
  <si>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</si>
  <si>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</si>
  <si>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</si>
  <si>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</si>
  <si>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</si>
  <si>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</si>
  <si>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</si>
  <si>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</si>
  <si>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</si>
  <si>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</si>
  <si>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</si>
  <si>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</si>
  <si>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</si>
  <si>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</si>
  <si>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</si>
  <si>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</si>
  <si>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</si>
  <si>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</si>
  <si>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</si>
  <si>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</si>
  <si>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</si>
  <si>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</si>
  <si>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</si>
  <si>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</si>
  <si>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</si>
  <si>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</si>
  <si>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</si>
  <si>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</si>
  <si>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</si>
  <si>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</si>
  <si>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</si>
  <si>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</si>
  <si>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</si>
  <si>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</si>
  <si>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</si>
  <si>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</si>
  <si>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</si>
  <si>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</si>
  <si>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</si>
  <si>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</si>
  <si>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</si>
  <si>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</si>
  <si>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</si>
  <si>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</si>
  <si>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</si>
  <si>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</si>
  <si>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</si>
  <si>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</si>
  <si>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</si>
  <si>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</si>
  <si>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</si>
  <si>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</si>
  <si>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</si>
  <si>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</si>
  <si>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</si>
  <si>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</si>
  <si>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</si>
  <si>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</si>
  <si>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</si>
  <si>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</si>
  <si>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</si>
  <si>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</si>
  <si>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</si>
  <si>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</si>
  <si>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</si>
  <si>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</si>
  <si>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</si>
  <si>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</si>
  <si>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</si>
  <si>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</si>
  <si>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</si>
  <si>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</si>
  <si>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</si>
  <si>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</si>
  <si>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</si>
  <si>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</si>
  <si>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</si>
  <si>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</si>
  <si>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</si>
  <si>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</si>
  <si>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</si>
  <si>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</si>
  <si>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</si>
  <si>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</si>
  <si>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</si>
  <si>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</si>
  <si>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</si>
  <si>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</si>
  <si>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</si>
  <si>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</si>
  <si>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</si>
  <si>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</si>
  <si>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</si>
  <si>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</si>
  <si>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</si>
  <si>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</si>
  <si>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</si>
  <si>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</si>
  <si>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</si>
  <si>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</si>
  <si>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</si>
  <si>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</si>
  <si>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</si>
  <si>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</si>
  <si>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</si>
  <si>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</si>
  <si>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</si>
  <si>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</si>
  <si>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</si>
  <si>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</si>
  <si>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</si>
  <si>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</si>
  <si>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</si>
  <si>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</si>
  <si>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</si>
  <si>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</si>
  <si>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</si>
  <si>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</si>
  <si>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</si>
  <si>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</si>
  <si>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</si>
  <si>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</si>
  <si>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</si>
  <si>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</si>
  <si>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</si>
  <si>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</si>
  <si>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</si>
  <si>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</si>
  <si>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</si>
  <si>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</si>
  <si>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</si>
  <si>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</si>
  <si>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</si>
  <si>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</si>
  <si>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</si>
  <si>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</si>
  <si>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</si>
  <si>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</si>
  <si>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</si>
  <si>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</si>
  <si>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</si>
  <si>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</si>
  <si>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</si>
  <si>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</si>
  <si>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</si>
  <si>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</si>
  <si>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</si>
  <si>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</si>
  <si>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</si>
  <si>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</si>
  <si>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</si>
  <si>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</si>
  <si>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</si>
  <si>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</si>
  <si>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</si>
  <si>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</si>
  <si>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</si>
  <si>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</si>
  <si>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</si>
  <si>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</si>
  <si>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</si>
  <si>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</si>
  <si>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</si>
  <si>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</si>
  <si>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</si>
  <si>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</si>
  <si>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</si>
  <si>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</si>
  <si>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</si>
  <si>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</si>
  <si>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</si>
  <si>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</si>
  <si>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</si>
  <si>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</si>
  <si>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</si>
  <si>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</si>
  <si>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</si>
  <si>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</si>
  <si>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</si>
  <si>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</si>
  <si>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</si>
  <si>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</si>
  <si>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</si>
  <si>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</si>
  <si>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</si>
  <si>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</si>
  <si>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</si>
  <si>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</si>
  <si>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</si>
  <si>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</si>
  <si>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</si>
  <si>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</si>
  <si>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</si>
  <si>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</si>
  <si>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</si>
  <si>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</si>
  <si>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</si>
  <si>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</si>
  <si>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</si>
  <si>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</si>
  <si>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</si>
  <si>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</si>
  <si>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</si>
  <si>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</si>
  <si>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</si>
  <si>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</si>
  <si>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</si>
  <si>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</si>
  <si>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</si>
  <si>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</si>
  <si>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</si>
  <si>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</si>
  <si>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</si>
  <si>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</si>
  <si>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</si>
  <si>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</si>
  <si>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</si>
  <si>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</si>
  <si>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</si>
  <si>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</si>
  <si>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</si>
  <si>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</si>
  <si>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</si>
  <si>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</si>
  <si>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</si>
  <si>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</si>
  <si>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</si>
  <si>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</si>
  <si>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</si>
  <si>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</si>
  <si>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</si>
  <si>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</si>
  <si>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</si>
  <si>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</si>
  <si>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</si>
  <si>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</si>
  <si>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</si>
  <si>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</si>
  <si>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</si>
  <si>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</si>
  <si>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</si>
  <si>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</si>
  <si>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</si>
  <si>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</si>
  <si>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</si>
  <si>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</si>
  <si>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</si>
  <si>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</si>
  <si>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</si>
  <si>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</si>
  <si>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</si>
  <si>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</si>
  <si>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</si>
  <si>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</si>
  <si>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</si>
  <si>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</si>
  <si>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</si>
  <si>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</si>
  <si>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</si>
  <si>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</si>
  <si>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</si>
  <si>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</si>
  <si>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</si>
  <si>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</si>
  <si>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</si>
  <si>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</si>
  <si>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</si>
  <si>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</si>
  <si>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</si>
  <si>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</si>
  <si>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</si>
  <si>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</si>
  <si>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</si>
  <si>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</si>
  <si>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</si>
  <si>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</si>
  <si>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</si>
  <si>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</si>
  <si>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</si>
  <si>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</si>
  <si>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</si>
  <si>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</si>
  <si>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</si>
  <si>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</si>
  <si>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</si>
  <si>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</si>
  <si>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</si>
  <si>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</si>
  <si>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</si>
  <si>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</si>
  <si>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</si>
  <si>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</si>
  <si>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</si>
  <si>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</si>
  <si>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</si>
  <si>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</si>
  <si>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</si>
  <si>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</si>
  <si>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</si>
  <si>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</si>
  <si>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</si>
  <si>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</si>
  <si>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</si>
  <si>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</si>
  <si>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</si>
  <si>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</si>
  <si>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</si>
  <si>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</si>
  <si>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</si>
  <si>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</si>
  <si>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</si>
  <si>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</si>
  <si>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</si>
  <si>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</si>
  <si>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</si>
  <si>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</si>
  <si>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</si>
  <si>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</si>
  <si>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</si>
  <si>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</si>
  <si>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</si>
  <si>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</si>
  <si>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</si>
  <si>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</si>
  <si>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</si>
  <si>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</si>
  <si>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</si>
  <si>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</si>
  <si>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</si>
  <si>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</si>
  <si>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</si>
  <si>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</si>
  <si>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</si>
  <si>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</si>
  <si>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</si>
  <si>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</si>
  <si>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</si>
  <si>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</si>
  <si>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</si>
  <si>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</si>
  <si>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</si>
  <si>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</si>
  <si>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</si>
  <si>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</si>
  <si>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</si>
  <si>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</si>
  <si>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</si>
  <si>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</si>
  <si>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</si>
  <si>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</si>
  <si>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</si>
  <si>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</si>
  <si>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</si>
  <si>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</si>
  <si>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</si>
  <si>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</si>
  <si>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</si>
  <si>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</si>
  <si>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</si>
  <si>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</si>
  <si>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</si>
  <si>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</si>
  <si>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</si>
  <si>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</si>
  <si>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</si>
  <si>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</si>
  <si>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</si>
  <si>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</si>
  <si>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</si>
  <si>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</si>
  <si>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</si>
  <si>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</si>
  <si>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</si>
  <si>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</si>
  <si>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</si>
  <si>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</si>
  <si>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</si>
  <si>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</si>
  <si>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</si>
  <si>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</si>
  <si>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</si>
  <si>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</si>
  <si>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</si>
  <si>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</si>
  <si>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</si>
  <si>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</si>
  <si>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</si>
  <si>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</si>
  <si>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</si>
  <si>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</si>
  <si>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</si>
  <si>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</si>
  <si>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</si>
  <si>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</si>
  <si>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</si>
  <si>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</si>
  <si>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</si>
  <si>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</si>
  <si>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</si>
  <si>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</si>
  <si>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</si>
  <si>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</si>
  <si>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</si>
  <si>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</si>
  <si>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</si>
  <si>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</si>
  <si>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</si>
  <si>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</si>
  <si>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</si>
  <si>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</si>
  <si>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</si>
  <si>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</si>
  <si>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</si>
  <si>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</si>
  <si>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</si>
  <si>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</si>
  <si>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</si>
  <si>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</si>
  <si>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</si>
  <si>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</si>
  <si>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</si>
  <si>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</si>
  <si>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</si>
  <si>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</si>
  <si>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</si>
  <si>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</si>
  <si>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</si>
  <si>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</si>
  <si>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</si>
  <si>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</si>
  <si>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</si>
  <si>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</si>
  <si>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</si>
  <si>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</si>
  <si>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</si>
  <si>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</si>
  <si>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</si>
  <si>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</si>
  <si>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</si>
  <si>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</si>
  <si>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</si>
  <si>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</si>
  <si>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</si>
  <si>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</si>
  <si>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</si>
  <si>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</si>
  <si>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</si>
  <si>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</si>
  <si>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</si>
  <si>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</si>
  <si>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</si>
  <si>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</si>
  <si>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</si>
  <si>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</si>
  <si>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</si>
  <si>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</si>
  <si>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</si>
  <si>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</si>
  <si>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</si>
  <si>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</si>
  <si>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</si>
  <si>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</si>
  <si>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</si>
  <si>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</si>
  <si>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</si>
  <si>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</si>
  <si>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</si>
  <si>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</si>
  <si>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</si>
  <si>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</si>
  <si>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</si>
  <si>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</si>
  <si>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</si>
  <si>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</si>
  <si>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</si>
  <si>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</si>
  <si>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</si>
  <si>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</si>
  <si>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</si>
  <si>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</si>
  <si>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</si>
  <si>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</si>
  <si>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</si>
  <si>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</si>
  <si>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</si>
  <si>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</si>
  <si>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</si>
  <si>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</si>
  <si>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</si>
  <si>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</si>
  <si>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</si>
  <si>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</si>
  <si>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</si>
  <si>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</si>
  <si>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</si>
  <si>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</si>
  <si>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</si>
  <si>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</si>
  <si>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</si>
  <si>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</si>
  <si>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</si>
  <si>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</si>
  <si>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</si>
  <si>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</si>
  <si>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</si>
  <si>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</si>
  <si>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</si>
  <si>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</si>
  <si>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</si>
  <si>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</si>
  <si>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</si>
  <si>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</si>
  <si>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</si>
  <si>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</si>
  <si>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</si>
  <si>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</si>
  <si>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</si>
  <si>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</si>
  <si>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</si>
  <si>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</si>
  <si>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</si>
  <si>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</si>
  <si>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</si>
  <si>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</si>
  <si>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</si>
  <si>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</si>
  <si>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</si>
  <si>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</si>
  <si>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</si>
  <si>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</si>
  <si>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</si>
  <si>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</si>
  <si>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</si>
  <si>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</si>
  <si>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</si>
  <si>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</si>
  <si>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</si>
  <si>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</si>
  <si>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</si>
  <si>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</si>
  <si>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</si>
  <si>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</si>
  <si>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</si>
  <si>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</si>
  <si>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</si>
  <si>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</si>
  <si>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</si>
  <si>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</si>
  <si>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</si>
  <si>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</si>
  <si>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</si>
  <si>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</si>
  <si>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</si>
  <si>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</si>
  <si>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</si>
  <si>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</si>
  <si>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</si>
  <si>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</si>
  <si>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</si>
  <si>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</si>
  <si>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</si>
  <si>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</si>
  <si>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</si>
  <si>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</si>
  <si>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</si>
  <si>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</si>
  <si>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</si>
  <si>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</si>
  <si>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</si>
  <si>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</si>
  <si>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</si>
  <si>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</si>
  <si>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</si>
  <si>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</si>
  <si>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</si>
  <si>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</si>
  <si>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</si>
  <si>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</si>
  <si>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</si>
  <si>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</si>
  <si>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</si>
  <si>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</si>
  <si>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</si>
  <si>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</si>
  <si>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</si>
  <si>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</si>
  <si>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</si>
  <si>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</si>
  <si>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</si>
  <si>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</si>
  <si>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</si>
  <si>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</si>
  <si>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</si>
  <si>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</si>
  <si>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</si>
  <si>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</si>
  <si>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</si>
  <si>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</si>
  <si>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</si>
  <si>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</si>
  <si>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</si>
  <si>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</si>
  <si>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</si>
  <si>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</si>
  <si>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</si>
  <si>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</si>
  <si>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</si>
  <si>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</si>
  <si>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</si>
  <si>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</si>
  <si>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</si>
  <si>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</si>
  <si>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</si>
  <si>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</si>
  <si>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</si>
  <si>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</si>
  <si>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</si>
  <si>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</si>
  <si>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</si>
  <si>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</si>
  <si>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</si>
  <si>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</si>
  <si>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</si>
  <si>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</si>
  <si>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</si>
  <si>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</si>
  <si>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</si>
  <si>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</si>
  <si>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</si>
  <si>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</si>
  <si>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</si>
  <si>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</si>
  <si>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</si>
  <si>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</si>
  <si>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</si>
  <si>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</si>
  <si>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</si>
  <si>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</si>
  <si>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</si>
  <si>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</si>
  <si>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</si>
  <si>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</si>
  <si>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</si>
  <si>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</si>
  <si>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</si>
  <si>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</si>
  <si>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</si>
  <si>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</si>
  <si>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</si>
  <si>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</si>
  <si>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</si>
  <si>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</si>
  <si>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</si>
  <si>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</si>
  <si>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</si>
  <si>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</si>
  <si>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</si>
  <si>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</si>
  <si>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</si>
  <si>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</si>
  <si>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</si>
  <si>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</si>
  <si>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</si>
  <si>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</si>
  <si>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</si>
  <si>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</si>
  <si>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</si>
  <si>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</si>
  <si>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</si>
  <si>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</si>
  <si>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</si>
  <si>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</si>
  <si>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</si>
  <si>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</si>
  <si>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</si>
  <si>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</si>
  <si>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</si>
  <si>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</si>
  <si>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</si>
  <si>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</si>
  <si>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</si>
  <si>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</si>
  <si>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</si>
  <si>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</si>
  <si>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</si>
  <si>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</si>
  <si>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</si>
  <si>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</si>
  <si>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</si>
  <si>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</si>
  <si>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</si>
  <si>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</si>
  <si>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</si>
  <si>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</si>
  <si>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</si>
  <si>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</si>
  <si>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</si>
  <si>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</si>
  <si>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</si>
  <si>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</si>
  <si>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</si>
  <si>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</si>
  <si>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</si>
  <si>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</si>
  <si>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</si>
  <si>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</si>
  <si>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</si>
  <si>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</si>
  <si>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</si>
  <si>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</si>
  <si>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</si>
  <si>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</si>
  <si>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</si>
  <si>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</si>
  <si>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</si>
  <si>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</si>
  <si>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</si>
  <si>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</si>
  <si>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</si>
  <si>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</si>
  <si>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</si>
  <si>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</si>
  <si>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</si>
  <si>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</si>
  <si>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</si>
  <si>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</si>
  <si>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</si>
  <si>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</si>
  <si>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</si>
  <si>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</si>
  <si>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</si>
  <si>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</si>
  <si>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</si>
  <si>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</si>
  <si>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</si>
  <si>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</si>
  <si>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</si>
  <si>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</si>
  <si>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</si>
  <si>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</si>
  <si>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</si>
  <si>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</si>
  <si>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</si>
  <si>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</si>
  <si>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</si>
  <si>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</si>
  <si>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</si>
  <si>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</si>
  <si>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</si>
  <si>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</si>
  <si>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</si>
  <si>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</si>
  <si>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</si>
  <si>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</si>
  <si>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</si>
  <si>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</si>
  <si>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</si>
  <si>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</si>
  <si>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</si>
  <si>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</si>
  <si>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</si>
  <si>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</si>
  <si>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</si>
  <si>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</si>
  <si>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</si>
  <si>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</si>
  <si>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</si>
  <si>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</si>
  <si>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</si>
  <si>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</si>
  <si>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</si>
  <si>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</si>
  <si>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</si>
  <si>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</si>
  <si>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</si>
  <si>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</si>
  <si>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</si>
  <si>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</si>
  <si>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</si>
  <si>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</si>
  <si>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</si>
  <si>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</si>
  <si>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</si>
  <si>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</si>
  <si>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</si>
  <si>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</si>
  <si>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</si>
  <si>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</si>
  <si>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</si>
  <si>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</si>
  <si>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</si>
  <si>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</si>
  <si>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</si>
  <si>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</si>
  <si>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</si>
  <si>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</si>
  <si>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</si>
  <si>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</si>
  <si>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</si>
  <si>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</si>
  <si>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</si>
  <si>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</si>
  <si>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</si>
  <si>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</si>
  <si>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</si>
  <si>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</si>
  <si>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</si>
  <si>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</si>
  <si>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</si>
  <si>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</si>
  <si>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</si>
  <si>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</si>
  <si>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</si>
  <si>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</si>
  <si>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</si>
  <si>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</si>
  <si>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</si>
  <si>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</si>
  <si>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</si>
  <si>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</si>
  <si>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</si>
  <si>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</si>
  <si>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</si>
  <si>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</si>
  <si>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</si>
  <si>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</si>
  <si>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</si>
  <si>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</si>
  <si>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</si>
  <si>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</si>
  <si>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</si>
  <si>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</si>
  <si>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</si>
  <si>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</si>
  <si>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</si>
  <si>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</si>
  <si>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</si>
  <si>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</si>
  <si>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</si>
  <si>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</si>
  <si>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</si>
  <si>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</si>
  <si>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</si>
  <si>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</si>
  <si>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</si>
  <si>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</si>
  <si>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</si>
  <si>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</si>
  <si>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</si>
  <si>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</si>
  <si>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</si>
  <si>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</si>
  <si>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</si>
  <si>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</si>
  <si>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</si>
  <si>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</si>
  <si>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</si>
  <si>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</si>
  <si>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</si>
  <si>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</si>
  <si>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</si>
  <si>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</si>
  <si>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</si>
  <si>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</si>
  <si>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</si>
  <si>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</si>
  <si>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</si>
  <si>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</si>
  <si>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</si>
  <si>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</si>
  <si>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</si>
  <si>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</si>
  <si>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</si>
  <si>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</si>
  <si>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</si>
  <si>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</si>
  <si>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</si>
  <si>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</si>
  <si>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</si>
  <si>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</si>
  <si>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</si>
  <si>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</si>
  <si>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</si>
  <si>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</si>
  <si>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</si>
  <si>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</si>
  <si>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</si>
  <si>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</si>
  <si>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</si>
  <si>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</si>
  <si>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</si>
  <si>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</si>
  <si>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</si>
  <si>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</si>
  <si>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</si>
  <si>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</si>
  <si>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</si>
  <si>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</si>
  <si>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</si>
  <si>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</si>
  <si>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</si>
  <si>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</si>
  <si>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</si>
  <si>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</si>
  <si>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</si>
  <si>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</si>
  <si>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</si>
  <si>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</si>
  <si>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</si>
  <si>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</si>
  <si>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</si>
  <si>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</si>
  <si>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</si>
  <si>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</si>
  <si>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</si>
  <si>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</si>
  <si>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</si>
  <si>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</si>
  <si>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</si>
  <si>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</si>
  <si>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</si>
  <si>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</si>
  <si>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</si>
  <si>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</si>
  <si>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</si>
  <si>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</si>
  <si>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</si>
  <si>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</si>
  <si>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</si>
  <si>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</si>
  <si>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</si>
  <si>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</si>
  <si>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</si>
  <si>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</si>
  <si>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</si>
  <si>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</si>
  <si>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</si>
  <si>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</si>
  <si>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</si>
  <si>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</si>
  <si>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</si>
  <si>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</si>
  <si>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</si>
  <si>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</si>
  <si>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</si>
  <si>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</si>
  <si>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</si>
  <si>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</si>
  <si>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</si>
  <si>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</si>
  <si>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</si>
  <si>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</si>
  <si>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</si>
  <si>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</si>
  <si>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</si>
  <si>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</si>
  <si>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</si>
  <si>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</si>
  <si>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</si>
  <si>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</si>
  <si>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</si>
  <si>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</si>
  <si>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</si>
  <si>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</si>
  <si>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</si>
  <si>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</si>
  <si>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</si>
  <si>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</si>
  <si>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</si>
  <si>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</si>
  <si>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</si>
  <si>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</si>
  <si>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</si>
  <si>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</si>
  <si>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</si>
  <si>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</si>
  <si>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</si>
  <si>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</si>
  <si>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</si>
  <si>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</si>
  <si>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</si>
  <si>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</si>
  <si>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</si>
  <si>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</si>
  <si>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</si>
  <si>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</si>
  <si>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</si>
  <si>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</si>
  <si>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</si>
  <si>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</si>
  <si>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</si>
  <si>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</si>
  <si>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</si>
  <si>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</si>
  <si>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</si>
  <si>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</si>
  <si>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</si>
  <si>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</si>
  <si>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</si>
  <si>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</si>
  <si>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</si>
  <si>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</si>
  <si>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</si>
  <si>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</si>
  <si>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</si>
  <si>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</si>
  <si>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</si>
  <si>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</si>
  <si>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</si>
  <si>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</si>
  <si>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</si>
  <si>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</si>
  <si>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</si>
  <si>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</si>
  <si>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</si>
  <si>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</si>
  <si>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</si>
  <si>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</si>
  <si>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</si>
  <si>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</si>
  <si>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</si>
  <si>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</si>
  <si>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</si>
  <si>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</si>
  <si>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</si>
  <si>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</si>
  <si>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</si>
  <si>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</si>
  <si>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</si>
  <si>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</si>
  <si>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</si>
  <si>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</si>
  <si>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</si>
  <si>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</si>
  <si>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</si>
  <si>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</si>
  <si>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</si>
  <si>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</si>
  <si>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</si>
  <si>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</si>
  <si>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</si>
  <si>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</si>
  <si>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</si>
  <si>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</si>
  <si>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</si>
  <si>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</si>
  <si>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</si>
  <si>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</si>
  <si>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</si>
  <si>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</si>
  <si>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</si>
  <si>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</si>
  <si>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</si>
  <si>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</si>
  <si>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</si>
  <si>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</si>
  <si>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</si>
  <si>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</si>
  <si>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</si>
  <si>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</si>
  <si>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</si>
  <si>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</si>
  <si>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</si>
  <si>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</si>
  <si>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</si>
  <si>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</si>
  <si>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</si>
  <si>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</si>
  <si>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</si>
  <si>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</si>
  <si>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</si>
  <si>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</si>
  <si>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</si>
  <si>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</si>
  <si>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</si>
  <si>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</si>
  <si>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</si>
  <si>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</si>
  <si>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</si>
  <si>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</si>
  <si>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</si>
  <si>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</si>
  <si>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</si>
  <si>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</si>
  <si>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</si>
  <si>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</si>
  <si>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</si>
  <si>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</si>
  <si>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</si>
  <si>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</si>
  <si>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</si>
  <si>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</si>
  <si>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</si>
  <si>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</si>
  <si>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</si>
  <si>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</si>
  <si>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</si>
  <si>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</si>
  <si>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</si>
  <si>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</si>
  <si>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</si>
  <si>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</si>
  <si>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</si>
  <si>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</si>
  <si>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</si>
  <si>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</si>
  <si>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</si>
  <si>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</si>
  <si>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</si>
  <si>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</si>
  <si>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</si>
  <si>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</si>
  <si>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</si>
  <si>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</si>
  <si>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</si>
  <si>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</si>
  <si>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</si>
  <si>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</si>
  <si>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</si>
  <si>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</si>
  <si>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</si>
  <si>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</si>
  <si>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</si>
  <si>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</si>
  <si>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</si>
  <si>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</si>
  <si>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</si>
  <si>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</si>
  <si>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</si>
  <si>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</si>
  <si>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</si>
  <si>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</si>
  <si>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</si>
  <si>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</si>
  <si>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</si>
  <si>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</si>
  <si>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</si>
  <si>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</si>
  <si>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</si>
  <si>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</si>
  <si>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</si>
  <si>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</si>
  <si>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</si>
  <si>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</si>
  <si>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</si>
  <si>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</si>
  <si>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</si>
  <si>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</si>
  <si>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</si>
  <si>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</si>
  <si>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</si>
  <si>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</si>
  <si>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</si>
  <si>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</si>
  <si>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</si>
  <si>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</si>
  <si>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</si>
  <si>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</si>
  <si>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</si>
  <si>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</si>
  <si>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</si>
  <si>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</si>
  <si>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</si>
  <si>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</si>
  <si>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</si>
  <si>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</si>
  <si>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</si>
  <si>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</si>
  <si>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</si>
  <si>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</si>
  <si>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</si>
  <si>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</si>
  <si>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</si>
  <si>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</si>
  <si>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</si>
  <si>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</si>
  <si>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</si>
  <si>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</si>
  <si>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</si>
  <si>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</si>
  <si>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</si>
  <si>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</si>
  <si>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</si>
  <si>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</si>
  <si>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</si>
  <si>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</si>
  <si>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</si>
  <si>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</si>
  <si>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</si>
  <si>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</si>
  <si>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</si>
  <si>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</si>
  <si>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</si>
  <si>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</si>
  <si>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</si>
  <si>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</si>
  <si>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</si>
  <si>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</si>
  <si>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</si>
  <si>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</si>
  <si>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</si>
  <si>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</si>
  <si>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</si>
  <si>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</si>
  <si>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</si>
  <si>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</si>
  <si>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</si>
  <si>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</si>
  <si>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</si>
  <si>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</si>
  <si>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</si>
  <si>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</si>
  <si>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</si>
  <si>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</si>
  <si>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</si>
  <si>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</si>
  <si>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</si>
  <si>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</si>
  <si>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</si>
  <si>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</si>
  <si>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</si>
  <si>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</si>
  <si>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</si>
  <si>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</si>
  <si>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</si>
  <si>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</si>
  <si>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</si>
  <si>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</si>
  <si>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</si>
  <si>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</si>
  <si>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</si>
  <si>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</si>
  <si>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</si>
  <si>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</si>
  <si>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</si>
  <si>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</si>
  <si>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</si>
  <si>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</si>
  <si>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</si>
  <si>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</si>
  <si>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</si>
  <si>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</si>
  <si>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</si>
  <si>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</si>
  <si>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</si>
  <si>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</si>
  <si>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</si>
  <si>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</si>
  <si>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</si>
  <si>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</si>
  <si>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</si>
  <si>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</si>
  <si>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</si>
  <si>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</si>
  <si>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</si>
  <si>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</si>
  <si>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</si>
  <si>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</si>
  <si>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</si>
  <si>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</si>
  <si>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</si>
  <si>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</si>
  <si>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</si>
  <si>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</si>
  <si>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</si>
  <si>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</si>
  <si>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</si>
  <si>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</si>
  <si>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</si>
  <si>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</si>
  <si>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</si>
  <si>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</si>
  <si>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</si>
  <si>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</si>
  <si>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</si>
  <si>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</si>
  <si>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</si>
  <si>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</si>
  <si>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</si>
  <si>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</si>
  <si>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</si>
  <si>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</si>
  <si>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</si>
  <si>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</si>
  <si>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</si>
  <si>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</si>
  <si>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</si>
  <si>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</si>
  <si>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</si>
  <si>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</si>
  <si>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</si>
  <si>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</si>
  <si>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</si>
  <si>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</si>
  <si>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</si>
  <si>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</si>
  <si>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</si>
  <si>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</si>
  <si>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</si>
  <si>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</si>
  <si>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</si>
  <si>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</si>
  <si>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</si>
  <si>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</si>
  <si>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</si>
  <si>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</si>
  <si>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</si>
  <si>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</si>
  <si>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</si>
  <si>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</si>
  <si>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</si>
  <si>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</si>
  <si>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</si>
  <si>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</si>
  <si>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</si>
  <si>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</si>
  <si>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</si>
  <si>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</si>
  <si>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</si>
  <si>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</si>
  <si>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</si>
  <si>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</si>
  <si>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</si>
  <si>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</si>
  <si>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</si>
  <si>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</si>
  <si>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</si>
  <si>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</si>
  <si>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</si>
  <si>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</si>
  <si>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</si>
  <si>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</si>
  <si>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</si>
  <si>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</si>
  <si>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</si>
  <si>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</si>
  <si>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</si>
  <si>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</si>
  <si>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</si>
  <si>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</si>
  <si>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</si>
  <si>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</si>
  <si>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</si>
  <si>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</si>
  <si>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</si>
  <si>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</si>
  <si>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</si>
  <si>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</si>
  <si>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</si>
  <si>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</si>
  <si>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</si>
  <si>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</si>
  <si>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</si>
  <si>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</si>
  <si>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</si>
  <si>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</si>
  <si>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</si>
  <si>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</si>
  <si>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</si>
  <si>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</si>
  <si>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</si>
  <si>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</si>
  <si>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</si>
  <si>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</si>
  <si>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</si>
  <si>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</si>
  <si>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</si>
  <si>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</si>
  <si>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</si>
  <si>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</si>
  <si>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</si>
  <si>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</si>
  <si>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</si>
  <si>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</si>
  <si>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</si>
  <si>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</si>
  <si>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</si>
  <si>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</si>
  <si>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</si>
  <si>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</si>
  <si>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</si>
  <si>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</si>
  <si>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</si>
  <si>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</si>
  <si>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</si>
  <si>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</si>
  <si>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</si>
  <si>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</si>
  <si>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</si>
  <si>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</si>
  <si>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</si>
  <si>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</si>
  <si>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</si>
  <si>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</si>
  <si>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</si>
  <si>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</si>
  <si>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</si>
  <si>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</si>
  <si>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</si>
  <si>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</si>
  <si>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</si>
  <si>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</si>
  <si>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</si>
  <si>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</si>
  <si>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</si>
  <si>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</si>
  <si>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</si>
  <si>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</si>
  <si>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</si>
  <si>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</si>
  <si>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</si>
  <si>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</si>
  <si>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</si>
  <si>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</si>
  <si>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</si>
  <si>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</si>
  <si>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</si>
  <si>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</si>
  <si>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</si>
  <si>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</si>
  <si>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</si>
  <si>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</si>
  <si>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</si>
  <si>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</si>
  <si>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</si>
  <si>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</si>
  <si>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</si>
  <si>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</si>
  <si>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</si>
  <si>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</si>
  <si>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</si>
  <si>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</si>
  <si>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</si>
  <si>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</si>
  <si>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</si>
  <si>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</si>
  <si>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</si>
  <si>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</si>
  <si>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</si>
  <si>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</si>
  <si>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</si>
  <si>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</si>
  <si>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</si>
  <si>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</si>
  <si>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</si>
  <si>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</si>
  <si>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</si>
  <si>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</si>
  <si>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</si>
  <si>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</si>
  <si>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</si>
  <si>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</si>
  <si>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</si>
  <si>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</si>
  <si>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</si>
  <si>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</si>
  <si>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</si>
  <si>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</si>
  <si>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</si>
  <si>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</si>
  <si>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</si>
  <si>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</si>
  <si>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</si>
  <si>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</si>
  <si>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</si>
  <si>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</si>
  <si>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</si>
  <si>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</si>
  <si>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</si>
  <si>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</si>
  <si>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</si>
  <si>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</si>
  <si>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</si>
  <si>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</si>
  <si>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</si>
  <si>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</si>
  <si>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</si>
  <si>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</si>
  <si>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</si>
  <si>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</si>
  <si>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</si>
  <si>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</si>
  <si>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</si>
  <si>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</si>
  <si>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</si>
  <si>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</si>
  <si>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</si>
  <si>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</si>
  <si>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</si>
  <si>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</si>
  <si>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</si>
  <si>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</si>
  <si>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</si>
  <si>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</si>
  <si>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</si>
  <si>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</si>
  <si>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</si>
  <si>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</si>
  <si>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</si>
  <si>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</si>
  <si>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</si>
  <si>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</si>
  <si>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</si>
  <si>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</si>
  <si>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</si>
  <si>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</si>
  <si>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</si>
  <si>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</si>
  <si>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</si>
  <si>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</si>
  <si>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</si>
  <si>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</si>
  <si>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</si>
  <si>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</si>
  <si>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</si>
  <si>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</si>
  <si>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</si>
  <si>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</si>
  <si>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</si>
  <si>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</si>
  <si>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</si>
  <si>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</si>
  <si>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</si>
  <si>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</si>
  <si>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</si>
  <si>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</si>
  <si>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</si>
  <si>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</si>
  <si>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</si>
  <si>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</si>
  <si>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</si>
  <si>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</si>
  <si>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</si>
  <si>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</si>
  <si>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</si>
  <si>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</si>
  <si>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</si>
  <si>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</si>
  <si>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</si>
  <si>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</si>
  <si>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</si>
  <si>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</si>
  <si>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</si>
  <si>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</si>
  <si>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</si>
  <si>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</si>
  <si>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</si>
  <si>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</si>
  <si>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</si>
  <si>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</si>
  <si>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</si>
  <si>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</si>
  <si>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</si>
  <si>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</si>
  <si>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</si>
  <si>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</si>
  <si>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</si>
  <si>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</si>
  <si>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</si>
  <si>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</si>
  <si>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</si>
  <si>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</si>
  <si>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</si>
  <si>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</si>
  <si>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</si>
  <si>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</si>
  <si>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</si>
  <si>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</si>
  <si>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</si>
  <si>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</si>
  <si>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</si>
  <si>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</si>
  <si>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</si>
  <si>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</si>
  <si>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</si>
  <si>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</si>
  <si>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</si>
  <si>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</si>
  <si>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</si>
  <si>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</si>
  <si>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</si>
  <si>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</si>
  <si>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</si>
  <si>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</si>
  <si>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</si>
  <si>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</si>
  <si>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</si>
  <si>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</si>
  <si>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</si>
  <si>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</si>
  <si>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</si>
  <si>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</si>
  <si>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</si>
  <si>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</si>
  <si>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</si>
  <si>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</si>
  <si>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</si>
  <si>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</si>
  <si>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</si>
  <si>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</si>
  <si>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</si>
  <si>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</si>
  <si>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</si>
  <si>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</si>
  <si>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</si>
  <si>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</si>
  <si>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</si>
  <si>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</si>
  <si>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</si>
  <si>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</si>
  <si>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</si>
  <si>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</si>
  <si>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</si>
  <si>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</si>
  <si>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</si>
  <si>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</si>
  <si>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</si>
  <si>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</si>
  <si>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</si>
  <si>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</si>
  <si>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</si>
  <si>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</si>
  <si>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</si>
  <si>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</si>
  <si>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</si>
  <si>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</si>
  <si>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</si>
  <si>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</si>
  <si>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</si>
  <si>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</si>
  <si>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</si>
  <si>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</si>
  <si>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</si>
  <si>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</si>
  <si>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</si>
  <si>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</si>
  <si>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</si>
  <si>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</si>
  <si>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</si>
  <si>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</si>
  <si>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</si>
  <si>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</si>
  <si>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</si>
  <si>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</si>
  <si>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</si>
  <si>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</si>
  <si>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</si>
  <si>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</si>
  <si>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</si>
  <si>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</si>
  <si>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</si>
  <si>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</si>
  <si>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</si>
  <si>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</si>
  <si>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</si>
  <si>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</si>
  <si>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</si>
  <si>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</si>
  <si>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</si>
  <si>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</si>
  <si>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</si>
  <si>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</si>
  <si>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</si>
  <si>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</si>
  <si>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</si>
  <si>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</si>
  <si>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</si>
  <si>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</si>
  <si>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</si>
  <si>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</si>
  <si>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</si>
  <si>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</si>
  <si>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</si>
  <si>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</si>
  <si>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</si>
  <si>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</si>
  <si>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</si>
  <si>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</si>
  <si>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</si>
  <si>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</si>
  <si>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</si>
  <si>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</si>
  <si>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</si>
  <si>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</si>
  <si>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</si>
  <si>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</si>
  <si>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</si>
  <si>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</si>
  <si>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</si>
  <si>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</si>
  <si>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</si>
  <si>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</si>
  <si>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</si>
  <si>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</si>
  <si>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</si>
  <si>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</si>
  <si>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</si>
  <si>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</si>
  <si>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</si>
  <si>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</si>
  <si>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</si>
  <si>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</si>
  <si>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</si>
  <si>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</si>
  <si>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</si>
  <si>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</si>
  <si>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</si>
  <si>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</si>
  <si>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</si>
  <si>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</si>
  <si>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</si>
  <si>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</si>
  <si>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</si>
  <si>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</si>
  <si>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</si>
  <si>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</si>
  <si>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</si>
  <si>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</si>
  <si>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</si>
  <si>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</si>
  <si>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</si>
  <si>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</si>
  <si>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</si>
  <si>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</si>
  <si>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</si>
  <si>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</si>
  <si>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</si>
  <si>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</si>
  <si>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</si>
  <si>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</si>
  <si>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</si>
  <si>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</si>
  <si>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</si>
  <si>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</si>
  <si>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</si>
  <si>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</si>
  <si>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</si>
  <si>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</si>
  <si>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</si>
  <si>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</si>
  <si>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</si>
  <si>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</si>
  <si>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</si>
  <si>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</si>
  <si>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</si>
  <si>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</si>
  <si>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</si>
  <si>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</si>
  <si>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</si>
  <si>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</si>
  <si>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</si>
  <si>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</si>
  <si>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</si>
  <si>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</si>
  <si>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</si>
  <si>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</si>
  <si>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</si>
  <si>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</si>
  <si>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</si>
  <si>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</si>
  <si>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</si>
  <si>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</si>
  <si>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</si>
  <si>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</si>
  <si>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</si>
  <si>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</si>
  <si>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</si>
  <si>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</si>
  <si>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</si>
  <si>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</si>
  <si>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</si>
  <si>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</si>
  <si>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</si>
  <si>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</si>
  <si>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</si>
  <si>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</si>
  <si>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</si>
  <si>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</si>
  <si>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</si>
  <si>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</si>
  <si>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</si>
  <si>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</si>
  <si>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</si>
  <si>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</si>
  <si>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</si>
  <si>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</si>
  <si>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</si>
  <si>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</si>
  <si>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</si>
  <si>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</si>
  <si>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</si>
  <si>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</si>
  <si>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</si>
  <si>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</si>
  <si>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</si>
  <si>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</si>
  <si>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</si>
  <si>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</si>
  <si>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</si>
  <si>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</si>
  <si>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</si>
  <si>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</si>
  <si>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</si>
  <si>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</si>
  <si>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</si>
  <si>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</si>
  <si>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</si>
  <si>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</si>
  <si>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</si>
  <si>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</si>
  <si>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</si>
  <si>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</si>
  <si>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</si>
  <si>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</si>
  <si>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</si>
  <si>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</si>
  <si>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</si>
  <si>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</si>
  <si>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</si>
  <si>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</si>
  <si>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</si>
  <si>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</si>
  <si>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</si>
  <si>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</si>
  <si>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</si>
  <si>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</si>
  <si>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</si>
  <si>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</si>
  <si>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</si>
  <si>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</si>
  <si>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</si>
  <si>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</si>
  <si>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</si>
  <si>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</si>
  <si>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</si>
  <si>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</si>
  <si>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</si>
  <si>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</si>
  <si>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</si>
  <si>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</si>
  <si>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</si>
  <si>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</si>
  <si>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</si>
  <si>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</si>
  <si>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</si>
  <si>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</si>
  <si>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</si>
  <si>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</si>
  <si>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</si>
  <si>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</si>
  <si>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</si>
  <si>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</si>
  <si>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</si>
  <si>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</si>
  <si>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</si>
  <si>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</si>
  <si>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</si>
  <si>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</si>
  <si>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</si>
  <si>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</si>
  <si>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</si>
  <si>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</si>
  <si>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</si>
  <si>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</si>
  <si>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</si>
  <si>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</si>
  <si>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</si>
  <si>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</si>
  <si>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</si>
  <si>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</si>
  <si>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</si>
  <si>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</si>
  <si>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</si>
  <si>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</si>
  <si>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</si>
  <si>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</si>
  <si>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</si>
  <si>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</si>
  <si>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</si>
  <si>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</si>
  <si>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</si>
  <si>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</si>
  <si>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</si>
  <si>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</si>
  <si>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</si>
  <si>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</si>
  <si>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</si>
  <si>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</si>
  <si>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</si>
  <si>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</si>
  <si>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</si>
  <si>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</si>
  <si>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</si>
  <si>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</si>
  <si>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</si>
  <si>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</si>
  <si>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</si>
  <si>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</si>
  <si>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</si>
  <si>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</si>
  <si>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</si>
  <si>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</si>
  <si>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</si>
  <si>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</si>
  <si>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</si>
  <si>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</si>
  <si>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</si>
  <si>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</si>
  <si>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</si>
  <si>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</si>
  <si>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</si>
  <si>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</si>
  <si>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</si>
  <si>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</si>
  <si>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</si>
  <si>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</si>
  <si>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</si>
  <si>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</si>
  <si>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</si>
  <si>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</si>
  <si>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</si>
  <si>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</si>
  <si>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</si>
  <si>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</si>
  <si>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</si>
  <si>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</si>
  <si>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</si>
  <si>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</si>
  <si>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</si>
  <si>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</si>
  <si>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</si>
  <si>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</si>
  <si>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</si>
  <si>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</si>
  <si>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</si>
  <si>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</si>
  <si>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</si>
  <si>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</si>
  <si>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</si>
  <si>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</si>
  <si>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</si>
  <si>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</si>
  <si>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</si>
  <si>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</si>
  <si>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</si>
  <si>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</si>
  <si>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</si>
  <si>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</si>
  <si>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</si>
  <si>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</si>
  <si>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</si>
  <si>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</si>
  <si>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</si>
  <si>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</si>
  <si>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</si>
  <si>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</si>
  <si>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</si>
  <si>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</si>
  <si>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</si>
  <si>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</si>
  <si>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</si>
  <si>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</si>
  <si>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</si>
  <si>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</si>
  <si>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</si>
  <si>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</si>
  <si>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</si>
  <si>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</si>
  <si>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</si>
  <si>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</si>
  <si>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</si>
  <si>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</si>
  <si>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</si>
  <si>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</si>
  <si>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</si>
  <si>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</si>
  <si>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</si>
  <si>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</si>
  <si>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</si>
  <si>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</si>
  <si>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</si>
  <si>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</si>
  <si>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</si>
  <si>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</si>
  <si>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</si>
  <si>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</si>
  <si>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</si>
  <si>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</si>
  <si>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</si>
  <si>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</si>
  <si>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</si>
  <si>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</si>
  <si>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</si>
  <si>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</si>
  <si>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</si>
  <si>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</si>
  <si>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</si>
  <si>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</si>
  <si>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</si>
  <si>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</si>
  <si>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</si>
  <si>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</si>
  <si>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</si>
  <si>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</si>
  <si>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</si>
  <si>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</si>
  <si>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</si>
  <si>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</si>
  <si>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</si>
  <si>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</si>
  <si>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</si>
  <si>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</si>
  <si>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</si>
  <si>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</si>
  <si>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</si>
  <si>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</si>
  <si>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</si>
  <si>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</si>
  <si>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</si>
  <si>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</si>
  <si>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</si>
  <si>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</si>
  <si>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</si>
  <si>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</si>
  <si>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</si>
  <si>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</si>
  <si>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</si>
  <si>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</si>
  <si>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</si>
  <si>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</si>
  <si>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</si>
  <si>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</si>
  <si>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</si>
  <si>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</si>
  <si>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</si>
  <si>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</si>
  <si>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</si>
  <si>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</si>
  <si>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</si>
  <si>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</si>
  <si>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</si>
  <si>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</si>
  <si>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</si>
  <si>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</si>
  <si>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</si>
  <si>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</si>
  <si>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</si>
  <si>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</si>
  <si>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</si>
  <si>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</si>
  <si>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</si>
  <si>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</si>
  <si>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</si>
  <si>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</si>
  <si>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</si>
  <si>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</si>
  <si>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</si>
  <si>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</si>
  <si>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</si>
  <si>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</si>
  <si>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</si>
  <si>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</si>
  <si>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</si>
  <si>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</si>
  <si>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</si>
  <si>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</si>
  <si>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</si>
  <si>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</si>
  <si>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</si>
  <si>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</si>
  <si>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</si>
  <si>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</si>
  <si>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</si>
  <si>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</si>
  <si>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</si>
  <si>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</si>
  <si>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</si>
  <si>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</si>
  <si>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</si>
  <si>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</si>
  <si>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</si>
  <si>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</si>
  <si>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</si>
  <si>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</si>
  <si>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</si>
  <si>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</si>
  <si>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</si>
  <si>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</si>
  <si>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</si>
  <si>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</si>
  <si>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</si>
  <si>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</si>
  <si>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</si>
  <si>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</si>
  <si>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</si>
  <si>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</si>
  <si>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</si>
  <si>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</si>
  <si>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</si>
  <si>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</si>
  <si>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</si>
  <si>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</si>
  <si>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</si>
  <si>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</si>
  <si>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</si>
  <si>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</si>
  <si>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</si>
  <si>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</si>
  <si>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</si>
  <si>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</si>
  <si>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</si>
  <si>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</si>
  <si>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</si>
  <si>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</si>
  <si>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</si>
  <si>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</si>
  <si>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</si>
  <si>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</si>
  <si>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</si>
  <si>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</si>
  <si>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</si>
  <si>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</si>
  <si>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</si>
  <si>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</si>
  <si>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</si>
  <si>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</si>
  <si>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</si>
  <si>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</si>
  <si>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</si>
  <si>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</si>
  <si>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</si>
  <si>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</si>
  <si>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</si>
  <si>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</si>
  <si>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</si>
  <si>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</si>
  <si>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</si>
  <si>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</si>
  <si>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</si>
  <si>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</si>
  <si>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</si>
  <si>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</si>
  <si>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</si>
  <si>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</si>
  <si>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</si>
  <si>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</si>
  <si>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</si>
  <si>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</si>
  <si>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</si>
  <si>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</si>
  <si>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</si>
  <si>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</si>
  <si>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</si>
  <si>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</si>
  <si>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</si>
  <si>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</si>
  <si>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</si>
  <si>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</si>
  <si>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</si>
  <si>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</si>
  <si>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</si>
  <si>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</si>
  <si>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</si>
  <si>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</si>
  <si>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</si>
  <si>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</si>
  <si>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</si>
  <si>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</si>
  <si>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</si>
  <si>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</si>
  <si>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</si>
  <si>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</si>
  <si>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</si>
  <si>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</si>
  <si>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</si>
  <si>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</si>
  <si>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</si>
  <si>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</si>
  <si>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</si>
  <si>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</si>
  <si>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</si>
  <si>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</si>
  <si>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</si>
  <si>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</si>
  <si>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</si>
  <si>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</si>
  <si>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</si>
  <si>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</si>
  <si>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</si>
  <si>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</si>
  <si>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</si>
  <si>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</si>
  <si>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</si>
  <si>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</si>
  <si>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</si>
  <si>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</si>
  <si>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</si>
  <si>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</si>
  <si>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</si>
  <si>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</si>
  <si>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</si>
  <si>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</si>
  <si>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</si>
  <si>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</si>
  <si>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</si>
  <si>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</si>
  <si>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</si>
  <si>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</si>
  <si>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</si>
  <si>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</si>
  <si>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</si>
  <si>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</si>
  <si>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</si>
  <si>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</si>
  <si>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</si>
  <si>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</si>
  <si>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</si>
  <si>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</si>
  <si>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</si>
  <si>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</si>
  <si>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</si>
  <si>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</si>
  <si>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</si>
  <si>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</si>
  <si>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</si>
  <si>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</si>
  <si>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</si>
  <si>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</si>
  <si>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</si>
  <si>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</si>
  <si>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</si>
  <si>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</si>
  <si>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</si>
  <si>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</si>
  <si>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</si>
  <si>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</si>
  <si>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</si>
  <si>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</si>
  <si>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</si>
  <si>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</si>
  <si>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</si>
  <si>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</si>
  <si>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</si>
  <si>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</si>
  <si>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</si>
  <si>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</si>
  <si>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</si>
  <si>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</si>
  <si>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</si>
  <si>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</si>
  <si>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</si>
  <si>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</si>
  <si>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</si>
  <si>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</si>
  <si>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</si>
  <si>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</si>
  <si>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</si>
  <si>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</si>
  <si>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</si>
  <si>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</si>
  <si>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</si>
  <si>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</si>
  <si>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</si>
  <si>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</si>
  <si>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</si>
  <si>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</si>
  <si>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</si>
  <si>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</si>
  <si>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</si>
  <si>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</si>
  <si>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</si>
  <si>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</si>
  <si>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</si>
  <si>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</si>
  <si>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</si>
  <si>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</si>
  <si>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</si>
  <si>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</si>
  <si>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</si>
  <si>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</si>
  <si>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</si>
  <si>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</si>
  <si>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</si>
  <si>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</si>
  <si>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</si>
  <si>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</si>
  <si>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</si>
  <si>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</si>
  <si>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</si>
  <si>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</si>
  <si>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</si>
  <si>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</si>
  <si>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</si>
  <si>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</si>
  <si>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</si>
  <si>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</si>
  <si>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</si>
  <si>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</si>
  <si>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</si>
  <si>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</si>
  <si>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</si>
  <si>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</si>
  <si>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</si>
  <si>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</si>
  <si>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</si>
  <si>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</si>
  <si>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</si>
  <si>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</si>
  <si>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</si>
  <si>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</si>
  <si>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</si>
  <si>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</si>
  <si>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</si>
  <si>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</si>
  <si>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</si>
  <si>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</si>
  <si>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</si>
  <si>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</si>
  <si>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</si>
  <si>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</si>
  <si>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</si>
  <si>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</si>
  <si>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</si>
  <si>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</si>
  <si>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</si>
  <si>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</si>
  <si>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</si>
  <si>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</si>
  <si>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</si>
  <si>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</si>
  <si>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</si>
  <si>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</si>
  <si>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</si>
  <si>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</si>
  <si>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</si>
  <si>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</si>
  <si>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</si>
  <si>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</si>
  <si>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</si>
  <si>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</si>
  <si>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</si>
  <si>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</si>
  <si>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</si>
  <si>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</si>
  <si>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</si>
  <si>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</si>
  <si>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</si>
  <si>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</si>
  <si>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</si>
  <si>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</si>
  <si>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</si>
  <si>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</si>
  <si>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</si>
  <si>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</si>
  <si>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</si>
  <si>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</si>
  <si>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</si>
  <si>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</si>
  <si>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</si>
  <si>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</si>
  <si>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</si>
  <si>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</si>
  <si>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</si>
  <si>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</si>
  <si>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</si>
  <si>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</si>
  <si>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</si>
  <si>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</si>
  <si>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</si>
  <si>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</si>
  <si>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</si>
  <si>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</si>
  <si>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</si>
  <si>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</si>
  <si>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</si>
  <si>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</si>
  <si>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</si>
  <si>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</si>
  <si>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</si>
  <si>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</si>
  <si>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</si>
  <si>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</si>
  <si>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</si>
  <si>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</si>
  <si>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</si>
  <si>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</si>
  <si>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</si>
  <si>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</si>
  <si>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</si>
  <si>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</si>
  <si>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</si>
  <si>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</si>
  <si>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</si>
  <si>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</si>
  <si>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</si>
  <si>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</si>
  <si>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</si>
  <si>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</si>
  <si>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</si>
  <si>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</si>
  <si>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</si>
  <si>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</si>
  <si>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</si>
  <si>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</si>
  <si>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</si>
  <si>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</si>
  <si>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</si>
  <si>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</si>
  <si>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</si>
  <si>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</si>
  <si>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</si>
  <si>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</si>
  <si>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</si>
  <si>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</si>
  <si>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</si>
  <si>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</si>
  <si>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</si>
  <si>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</si>
  <si>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</si>
  <si>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</si>
  <si>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</si>
  <si>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</si>
  <si>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</si>
  <si>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</si>
  <si>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</si>
  <si>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</si>
  <si>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</si>
  <si>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</si>
  <si>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</si>
  <si>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</si>
  <si>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</si>
  <si>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</si>
  <si>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</si>
  <si>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</si>
  <si>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</si>
  <si>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</si>
  <si>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</si>
  <si>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</si>
  <si>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</si>
  <si>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</si>
  <si>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</si>
  <si>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</si>
  <si>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</si>
  <si>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</si>
  <si>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</si>
  <si>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</si>
  <si>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</si>
  <si>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</si>
  <si>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</si>
  <si>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</si>
  <si>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</si>
  <si>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</si>
  <si>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</si>
  <si>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</si>
  <si>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</si>
  <si>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</si>
  <si>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</si>
  <si>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</si>
  <si>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</si>
  <si>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</si>
  <si>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</si>
  <si>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</si>
  <si>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</si>
  <si>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</si>
  <si>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</si>
  <si>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</si>
  <si>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</si>
  <si>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</si>
  <si>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</si>
  <si>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</si>
  <si>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</si>
  <si>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</si>
  <si>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</si>
  <si>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</si>
  <si>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</si>
  <si>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</si>
  <si>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</si>
  <si>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</si>
  <si>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</si>
  <si>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</si>
  <si>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</si>
  <si>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</si>
  <si>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</si>
  <si>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</si>
  <si>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</si>
  <si>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</si>
  <si>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</si>
  <si>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</si>
  <si>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</si>
  <si>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</si>
  <si>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</si>
  <si>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</si>
  <si>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</si>
  <si>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</si>
  <si>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</si>
  <si>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</si>
  <si>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</si>
  <si>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</si>
  <si>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</si>
  <si>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</si>
  <si>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</si>
  <si>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</si>
  <si>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</si>
  <si>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</si>
  <si>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</si>
  <si>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</si>
  <si>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</si>
  <si>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</si>
  <si>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</si>
  <si>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</si>
  <si>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</si>
  <si>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</si>
  <si>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</si>
  <si>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</si>
  <si>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</si>
  <si>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</si>
  <si>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</si>
  <si>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</si>
  <si>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</si>
  <si>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</si>
  <si>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</si>
  <si>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</si>
  <si>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</si>
  <si>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</si>
  <si>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</si>
  <si>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</si>
  <si>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</si>
  <si>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</si>
  <si>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</si>
  <si>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</si>
  <si>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</si>
  <si>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</si>
  <si>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</si>
  <si>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</si>
  <si>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</si>
  <si>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</si>
  <si>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</si>
  <si>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</si>
  <si>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</si>
  <si>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</si>
  <si>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</si>
  <si>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</si>
  <si>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</si>
  <si>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</si>
  <si>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</si>
  <si>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</si>
  <si>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</si>
  <si>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</si>
  <si>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</si>
  <si>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</si>
  <si>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</si>
  <si>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</si>
  <si>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</si>
  <si>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</si>
  <si>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</si>
  <si>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</si>
  <si>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</si>
  <si>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</si>
  <si>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</si>
  <si>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</si>
  <si>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</si>
  <si>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</si>
  <si>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</si>
  <si>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</si>
  <si>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</si>
  <si>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</si>
  <si>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</si>
  <si>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</si>
  <si>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</si>
  <si>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</si>
  <si>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</si>
  <si>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</si>
  <si>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</si>
  <si>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</si>
  <si>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</si>
  <si>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</si>
  <si>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</si>
  <si>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</si>
  <si>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</si>
  <si>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</si>
  <si>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</si>
  <si>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</si>
  <si>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</si>
  <si>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</si>
  <si>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</si>
  <si>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</si>
  <si>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</si>
  <si>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</si>
  <si>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</si>
  <si>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</si>
  <si>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</si>
  <si>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</si>
  <si>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</si>
  <si>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</si>
  <si>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</si>
  <si>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</si>
  <si>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</si>
  <si>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</si>
  <si>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</si>
  <si>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</si>
  <si>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</si>
  <si>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</si>
  <si>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</si>
  <si>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</si>
  <si>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</si>
  <si>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</si>
  <si>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</si>
  <si>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</si>
  <si>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</si>
  <si>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</si>
  <si>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</si>
  <si>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</si>
  <si>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</si>
  <si>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</si>
  <si>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</si>
  <si>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</si>
  <si>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</si>
  <si>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</si>
  <si>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</si>
  <si>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</si>
  <si>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</si>
  <si>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</si>
  <si>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</si>
  <si>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</si>
  <si>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</si>
  <si>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</si>
  <si>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</si>
  <si>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</si>
  <si>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</si>
  <si>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</si>
  <si>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</si>
  <si>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</si>
  <si>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</si>
  <si>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</si>
  <si>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</si>
  <si>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</si>
  <si>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</si>
  <si>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</si>
  <si>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</si>
  <si>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</si>
  <si>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</si>
  <si>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</si>
  <si>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</si>
  <si>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</si>
  <si>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</si>
  <si>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</si>
  <si>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</si>
  <si>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</si>
  <si>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</si>
  <si>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</si>
  <si>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</si>
  <si>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</si>
  <si>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</si>
  <si>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</si>
  <si>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</si>
  <si>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</si>
  <si>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</si>
  <si>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</si>
  <si>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</si>
  <si>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</si>
  <si>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</si>
  <si>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</si>
  <si>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</si>
  <si>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</si>
  <si>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</si>
  <si>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</si>
  <si>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</si>
  <si>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</si>
  <si>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</si>
  <si>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</si>
  <si>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</si>
  <si>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</si>
  <si>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</si>
  <si>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</si>
  <si>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</si>
  <si>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</si>
  <si>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</si>
  <si>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</si>
  <si>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</si>
  <si>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</si>
  <si>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</si>
  <si>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</si>
  <si>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</si>
  <si>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</si>
  <si>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</si>
  <si>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</si>
  <si>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</si>
  <si>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</si>
  <si>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</si>
  <si>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</si>
  <si>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</si>
  <si>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</si>
  <si>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</si>
  <si>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</si>
  <si>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</si>
  <si>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</si>
  <si>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</si>
  <si>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</si>
  <si>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</si>
  <si>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</si>
  <si>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</si>
  <si>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</si>
  <si>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</si>
  <si>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</si>
  <si>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</si>
  <si>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</si>
  <si>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</si>
  <si>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</si>
  <si>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</si>
  <si>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</si>
  <si>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</si>
  <si>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</si>
  <si>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</si>
  <si>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</si>
  <si>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</si>
  <si>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</si>
  <si>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</si>
  <si>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</si>
  <si>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</si>
  <si>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</si>
  <si>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</si>
  <si>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</si>
  <si>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</si>
  <si>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</si>
  <si>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</si>
  <si>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</si>
  <si>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</si>
  <si>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</si>
  <si>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</si>
  <si>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</si>
  <si>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</si>
  <si>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</si>
  <si>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</si>
  <si>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</si>
  <si>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</si>
  <si>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</si>
  <si>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</si>
  <si>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</si>
  <si>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</si>
  <si>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</si>
  <si>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</si>
  <si>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</si>
  <si>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</si>
  <si>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</si>
  <si>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</si>
  <si>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</si>
  <si>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</si>
  <si>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</si>
  <si>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</si>
  <si>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</si>
  <si>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</si>
  <si>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</si>
  <si>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</si>
  <si>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</si>
  <si>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</si>
  <si>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</si>
  <si>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</si>
  <si>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</si>
  <si>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</si>
  <si>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</si>
  <si>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</si>
  <si>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</si>
  <si>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</si>
  <si>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</si>
  <si>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</si>
  <si>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</si>
  <si>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</si>
  <si>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</si>
  <si>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</si>
  <si>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</si>
  <si>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</si>
  <si>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</si>
  <si>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</si>
  <si>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</si>
  <si>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</si>
  <si>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</si>
  <si>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</si>
  <si>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</si>
  <si>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</si>
  <si>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</si>
  <si>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</si>
  <si>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</si>
  <si>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</si>
  <si>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</si>
  <si>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</si>
  <si>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</si>
  <si>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</si>
  <si>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</si>
  <si>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</si>
  <si>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</si>
  <si>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</si>
  <si>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</si>
  <si>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</si>
  <si>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</si>
  <si>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</si>
  <si>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</si>
  <si>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</si>
  <si>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</si>
  <si>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</si>
  <si>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</si>
  <si>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</si>
  <si>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</si>
  <si>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</si>
  <si>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</si>
  <si>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</si>
  <si>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</si>
  <si>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</si>
  <si>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</si>
  <si>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</si>
  <si>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</si>
  <si>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</si>
  <si>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</si>
  <si>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</si>
  <si>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</si>
  <si>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</si>
  <si>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</si>
  <si>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</si>
  <si>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</si>
  <si>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</si>
  <si>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</si>
  <si>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</si>
  <si>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</si>
  <si>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</si>
  <si>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</si>
  <si>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</si>
  <si>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</si>
  <si>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</si>
  <si>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</si>
  <si>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</si>
  <si>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</si>
  <si>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</si>
  <si>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</si>
  <si>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</si>
  <si>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</si>
  <si>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</si>
  <si>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</si>
  <si>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</si>
  <si>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</si>
  <si>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</si>
  <si>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</si>
  <si>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</si>
  <si>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</si>
  <si>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</si>
  <si>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</si>
  <si>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</si>
  <si>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</si>
  <si>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</si>
  <si>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</si>
  <si>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</si>
  <si>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</si>
  <si>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</si>
  <si>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</si>
  <si>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</si>
  <si>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</si>
  <si>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</si>
  <si>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</si>
  <si>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</si>
  <si>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</si>
  <si>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</si>
  <si>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</si>
  <si>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</si>
  <si>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</si>
  <si>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</si>
  <si>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</si>
  <si>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</si>
  <si>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</si>
  <si>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</si>
  <si>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</si>
  <si>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</si>
  <si>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</si>
  <si>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</si>
  <si>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</si>
  <si>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</si>
  <si>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</si>
  <si>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</si>
  <si>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</si>
  <si>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</si>
  <si>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</si>
  <si>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</si>
  <si>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</si>
  <si>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</si>
  <si>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</si>
  <si>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</si>
  <si>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</si>
  <si>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</si>
  <si>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</si>
  <si>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</si>
  <si>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</si>
  <si>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</si>
  <si>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</si>
  <si>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</si>
  <si>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</si>
  <si>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</si>
  <si>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</si>
  <si>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</si>
  <si>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</si>
  <si>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</si>
  <si>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</si>
  <si>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</si>
  <si>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</si>
  <si>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</si>
  <si>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</si>
  <si>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</si>
  <si>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</si>
  <si>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</si>
  <si>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</si>
  <si>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</si>
  <si>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</si>
  <si>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</si>
  <si>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</si>
  <si>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</si>
  <si>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</si>
  <si>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</si>
  <si>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</si>
  <si>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</si>
  <si>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</si>
  <si>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</si>
  <si>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</si>
  <si>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</si>
  <si>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</si>
  <si>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</si>
  <si>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</si>
  <si>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</si>
  <si>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</si>
  <si>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</si>
  <si>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</si>
  <si>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</si>
  <si>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</si>
  <si>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</si>
  <si>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</si>
  <si>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</si>
  <si>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</si>
  <si>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</si>
  <si>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</si>
  <si>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</si>
  <si>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</si>
  <si>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</si>
  <si>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</si>
  <si>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</si>
  <si>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</si>
  <si>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</si>
  <si>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</si>
  <si>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</si>
  <si>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</si>
  <si>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</si>
  <si>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</si>
  <si>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</si>
  <si>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</si>
  <si>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</si>
  <si>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</si>
  <si>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</si>
  <si>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</si>
  <si>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</si>
  <si>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</si>
  <si>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</si>
  <si>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</si>
  <si>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</si>
  <si>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</si>
  <si>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</si>
  <si>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</si>
  <si>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</si>
  <si>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</si>
  <si>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</si>
  <si>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</si>
  <si>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</si>
  <si>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</si>
  <si>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</si>
  <si>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</si>
  <si>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</si>
  <si>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</si>
  <si>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</si>
  <si>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</si>
  <si>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</si>
  <si>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</si>
  <si>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</si>
  <si>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</si>
  <si>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</si>
  <si>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</si>
  <si>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</si>
  <si>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</si>
  <si>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</si>
  <si>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</si>
  <si>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</si>
  <si>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</si>
  <si>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</si>
  <si>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</si>
  <si>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</si>
  <si>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</si>
  <si>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</si>
  <si>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</si>
  <si>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</si>
  <si>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</si>
  <si>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</si>
  <si>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</si>
  <si>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</si>
  <si>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</si>
  <si>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</si>
  <si>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</si>
  <si>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</si>
  <si>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</si>
  <si>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</si>
  <si>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</si>
  <si>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</si>
  <si>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</si>
  <si>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</si>
  <si>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</si>
  <si>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</si>
  <si>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</si>
  <si>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</si>
  <si>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</si>
  <si>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</si>
  <si>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</si>
  <si>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</si>
  <si>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</si>
  <si>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</si>
  <si>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</si>
  <si>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</si>
  <si>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</si>
  <si>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</si>
  <si>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</si>
  <si>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</si>
  <si>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</si>
  <si>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</si>
  <si>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</si>
  <si>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</si>
  <si>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</si>
  <si>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</si>
  <si>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</si>
  <si>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</si>
  <si>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</si>
  <si>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</si>
  <si>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</si>
  <si>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</si>
  <si>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</si>
  <si>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</si>
  <si>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</si>
  <si>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</si>
  <si>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</si>
  <si>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</si>
  <si>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</si>
  <si>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</si>
  <si>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</si>
  <si>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</si>
  <si>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</si>
  <si>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</si>
  <si>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</si>
  <si>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</si>
  <si>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</si>
  <si>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</si>
  <si>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</si>
  <si>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</si>
  <si>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</si>
  <si>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</si>
  <si>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</si>
  <si>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</si>
  <si>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</si>
  <si>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</si>
  <si>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</si>
  <si>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</si>
  <si>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</si>
  <si>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</si>
  <si>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</si>
  <si>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</si>
  <si>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</si>
  <si>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</si>
  <si>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</si>
  <si>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</si>
  <si>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</si>
  <si>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</si>
  <si>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</si>
  <si>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</si>
  <si>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</si>
  <si>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</si>
  <si>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</si>
  <si>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</si>
  <si>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</si>
  <si>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</si>
  <si>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</si>
  <si>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</si>
  <si>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</si>
  <si>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</si>
  <si>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</si>
  <si>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</si>
  <si>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</si>
  <si>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</si>
  <si>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</si>
  <si>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</si>
  <si>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</si>
  <si>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</si>
  <si>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</si>
  <si>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</si>
  <si>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</si>
  <si>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</si>
  <si>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</si>
  <si>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</si>
  <si>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</si>
  <si>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</si>
  <si>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</si>
  <si>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</si>
  <si>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</si>
  <si>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</si>
  <si>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</si>
  <si>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</si>
  <si>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</si>
  <si>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</si>
  <si>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</si>
  <si>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</si>
  <si>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</si>
  <si>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</si>
  <si>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</si>
  <si>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</si>
  <si>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</si>
  <si>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</si>
  <si>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</si>
  <si>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</si>
  <si>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</si>
  <si>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</si>
  <si>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</si>
  <si>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</si>
  <si>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</si>
  <si>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</si>
  <si>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</si>
  <si>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</si>
  <si>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</si>
  <si>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</si>
  <si>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</si>
  <si>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</si>
  <si>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</si>
  <si>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</si>
  <si>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</si>
  <si>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</si>
  <si>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</si>
  <si>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</si>
  <si>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</si>
  <si>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</si>
  <si>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</si>
  <si>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</si>
  <si>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</si>
  <si>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</si>
  <si>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</si>
  <si>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</si>
  <si>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</si>
  <si>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</si>
  <si>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</si>
  <si>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</si>
  <si>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</si>
  <si>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</si>
  <si>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</si>
  <si>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</si>
  <si>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</si>
  <si>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</si>
  <si>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</si>
  <si>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</si>
  <si>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</si>
  <si>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</si>
  <si>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</si>
  <si>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</si>
  <si>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</si>
  <si>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</si>
  <si>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</si>
  <si>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</si>
  <si>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</si>
  <si>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</si>
  <si>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</si>
  <si>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</si>
  <si>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</si>
  <si>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</si>
  <si>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</si>
  <si>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</si>
  <si>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</si>
  <si>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</si>
  <si>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</si>
  <si>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</si>
  <si>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</si>
  <si>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</si>
  <si>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</si>
  <si>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</si>
  <si>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</si>
  <si>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</si>
  <si>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</si>
  <si>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</si>
  <si>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</si>
  <si>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</si>
  <si>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</si>
  <si>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</si>
  <si>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</si>
  <si>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</si>
  <si>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</si>
  <si>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</si>
  <si>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</si>
  <si>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</si>
  <si>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</si>
  <si>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</si>
  <si>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</si>
  <si>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</si>
  <si>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</si>
  <si>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</si>
  <si>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</si>
  <si>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</si>
  <si>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</si>
  <si>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</si>
  <si>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</si>
  <si>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</si>
  <si>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</si>
  <si>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</si>
  <si>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</si>
  <si>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</si>
  <si>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</si>
  <si>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</si>
  <si>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</si>
  <si>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</si>
  <si>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</si>
  <si>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</si>
  <si>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</si>
  <si>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</si>
  <si>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</si>
  <si>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</si>
  <si>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</si>
  <si>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</si>
  <si>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</si>
  <si>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</si>
  <si>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</si>
  <si>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</si>
  <si>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</si>
  <si>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</si>
  <si>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</si>
  <si>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</si>
  <si>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</si>
  <si>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</si>
  <si>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</si>
  <si>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</si>
  <si>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</si>
  <si>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</si>
  <si>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</si>
  <si>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</si>
  <si>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</si>
  <si>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</si>
  <si>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</si>
  <si>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</si>
  <si>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</si>
  <si>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</si>
  <si>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</si>
  <si>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</si>
  <si>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</si>
  <si>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</si>
  <si>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</si>
  <si>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</si>
  <si>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</si>
  <si>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</si>
  <si>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</si>
  <si>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</si>
  <si>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</si>
  <si>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</si>
  <si>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</si>
  <si>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</si>
  <si>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</si>
  <si>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</si>
  <si>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</si>
  <si>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</si>
  <si>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</si>
  <si>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</si>
  <si>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</si>
  <si>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</si>
  <si>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</si>
  <si>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</si>
  <si>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</si>
  <si>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</si>
  <si>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</si>
  <si>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</si>
  <si>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</si>
  <si>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</si>
  <si>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</si>
  <si>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</si>
  <si>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</si>
  <si>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</si>
  <si>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</si>
  <si>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</si>
  <si>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</si>
  <si>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</si>
  <si>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</si>
  <si>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</si>
  <si>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</si>
  <si>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</si>
  <si>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</si>
  <si>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</si>
  <si>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</si>
  <si>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</si>
  <si>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</si>
  <si>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</si>
  <si>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</si>
  <si>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</si>
  <si>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</si>
  <si>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</si>
  <si>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</si>
  <si>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</si>
  <si>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</si>
  <si>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</si>
  <si>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</si>
  <si>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</si>
  <si>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</si>
  <si>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</si>
  <si>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</si>
  <si>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</si>
  <si>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</si>
  <si>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</si>
  <si>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</si>
  <si>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</si>
  <si>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</si>
  <si>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</si>
  <si>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</si>
  <si>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</si>
  <si>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</si>
  <si>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</si>
  <si>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</si>
  <si>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</si>
  <si>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</si>
  <si>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</si>
  <si>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</si>
  <si>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</si>
  <si>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</si>
  <si>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</si>
  <si>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</si>
  <si>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</si>
  <si>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</si>
  <si>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</si>
  <si>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</si>
  <si>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</si>
  <si>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</si>
  <si>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</si>
  <si>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</si>
  <si>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</si>
  <si>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</si>
  <si>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</si>
  <si>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</si>
  <si>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</si>
  <si>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</si>
  <si>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</si>
  <si>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</si>
  <si>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</si>
  <si>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</si>
  <si>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</si>
  <si>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</si>
  <si>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</si>
  <si>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</si>
  <si>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</si>
  <si>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</si>
  <si>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</si>
  <si>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</si>
  <si>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</si>
  <si>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</si>
  <si>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</si>
  <si>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</si>
  <si>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</si>
  <si>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</si>
  <si>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</si>
  <si>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</si>
  <si>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</si>
  <si>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</si>
  <si>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</si>
  <si>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</si>
  <si>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</si>
  <si>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</si>
  <si>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</si>
  <si>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</si>
  <si>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</si>
  <si>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</si>
  <si>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</si>
  <si>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</si>
  <si>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</si>
  <si>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</si>
  <si>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</si>
  <si>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</si>
  <si>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</si>
  <si>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</si>
  <si>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</si>
  <si>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</si>
  <si>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</si>
  <si>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</si>
  <si>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</si>
  <si>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</si>
  <si>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</si>
  <si>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</si>
  <si>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</si>
  <si>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</si>
  <si>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</si>
  <si>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</si>
  <si>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</si>
  <si>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</si>
  <si>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</si>
  <si>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</si>
  <si>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</si>
  <si>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</si>
  <si>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</si>
  <si>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</si>
  <si>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</si>
  <si>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</si>
  <si>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</si>
  <si>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</si>
  <si>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</si>
  <si>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</si>
  <si>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</si>
  <si>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</si>
  <si>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</si>
  <si>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</si>
  <si>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</si>
  <si>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</si>
  <si>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</si>
  <si>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</si>
  <si>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</si>
  <si>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</si>
  <si>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</si>
  <si>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</si>
  <si>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</si>
  <si>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</si>
  <si>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</si>
  <si>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</si>
  <si>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</si>
  <si>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</si>
  <si>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</si>
  <si>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</si>
  <si>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</si>
  <si>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</si>
  <si>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</si>
  <si>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</si>
  <si>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</si>
  <si>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</si>
  <si>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</si>
  <si>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</si>
  <si>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</si>
  <si>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</si>
  <si>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</si>
  <si>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</si>
  <si>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</si>
  <si>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</si>
  <si>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</si>
  <si>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</si>
  <si>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</si>
  <si>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</si>
  <si>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</si>
  <si>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</si>
  <si>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</si>
  <si>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</si>
  <si>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</si>
  <si>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</si>
  <si>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</si>
  <si>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</si>
  <si>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</si>
  <si>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</si>
  <si>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</si>
  <si>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</si>
  <si>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</si>
  <si>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</si>
  <si>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</si>
  <si>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</si>
  <si>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</si>
  <si>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</si>
  <si>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</si>
  <si>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</si>
  <si>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</si>
  <si>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</si>
  <si>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</si>
  <si>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</si>
  <si>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</si>
  <si>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</si>
  <si>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</si>
  <si>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</si>
  <si>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</si>
  <si>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</si>
  <si>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</si>
  <si>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</si>
  <si>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</si>
  <si>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</si>
  <si>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</si>
  <si>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</si>
  <si>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</si>
  <si>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</si>
  <si>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</si>
  <si>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</si>
  <si>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</si>
  <si>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</si>
  <si>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</si>
  <si>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</si>
  <si>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</si>
  <si>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</si>
  <si>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</si>
  <si>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</si>
  <si>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</si>
  <si>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</si>
  <si>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</si>
  <si>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</si>
  <si>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</si>
  <si>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</si>
  <si>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</si>
  <si>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</si>
  <si>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</si>
  <si>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</si>
  <si>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</si>
  <si>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</si>
  <si>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</si>
  <si>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</si>
  <si>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</si>
  <si>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</si>
  <si>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</si>
  <si>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</si>
  <si>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</si>
  <si>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</si>
  <si>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</si>
  <si>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</si>
  <si>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</si>
  <si>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</si>
  <si>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</si>
  <si>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</si>
  <si>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</si>
  <si>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</si>
  <si>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</si>
  <si>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</si>
  <si>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</si>
  <si>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</si>
  <si>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</si>
  <si>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</si>
  <si>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</si>
  <si>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</si>
  <si>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</si>
  <si>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</si>
  <si>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</si>
  <si>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</si>
  <si>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</si>
  <si>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</si>
  <si>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</si>
  <si>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</si>
  <si>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</si>
  <si>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</si>
  <si>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</si>
  <si>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</si>
  <si>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</si>
  <si>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</si>
  <si>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</si>
  <si>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</si>
  <si>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</si>
  <si>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</si>
  <si>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</si>
  <si>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</si>
  <si>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</si>
  <si>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</si>
  <si>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</si>
  <si>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</si>
  <si>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</si>
  <si>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</si>
  <si>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</si>
  <si>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</si>
  <si>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</si>
  <si>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</si>
  <si>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</si>
  <si>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</si>
  <si>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</si>
  <si>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</si>
  <si>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</si>
  <si>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</si>
  <si>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</si>
  <si>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</si>
  <si>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</si>
  <si>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</si>
  <si>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</si>
  <si>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</si>
  <si>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</si>
  <si>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</si>
  <si>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</si>
  <si>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</si>
  <si>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</si>
  <si>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</si>
  <si>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</si>
  <si>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</si>
  <si>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</si>
  <si>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</si>
  <si>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</si>
  <si>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</si>
  <si>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</si>
  <si>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</si>
  <si>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</si>
  <si>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</si>
  <si>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</si>
  <si>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</si>
  <si>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</si>
  <si>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</si>
  <si>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</si>
  <si>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</si>
  <si>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</si>
  <si>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</si>
  <si>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</si>
  <si>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</si>
  <si>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</si>
  <si>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</si>
  <si>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</si>
  <si>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</si>
  <si>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</si>
  <si>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</si>
  <si>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</si>
  <si>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</si>
  <si>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</si>
  <si>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</si>
  <si>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</si>
  <si>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</si>
  <si>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</si>
  <si>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</si>
  <si>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</si>
  <si>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</si>
  <si>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</si>
  <si>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</si>
  <si>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</si>
  <si>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</si>
  <si>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</si>
  <si>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</si>
  <si>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</si>
  <si>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</si>
  <si>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</si>
  <si>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</si>
  <si>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</si>
  <si>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</si>
  <si>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</si>
  <si>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</si>
  <si>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</si>
  <si>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</si>
  <si>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</si>
  <si>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</si>
  <si>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</si>
  <si>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</si>
  <si>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</si>
  <si>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</si>
  <si>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</si>
  <si>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</si>
  <si>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</si>
  <si>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</si>
  <si>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</si>
  <si>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</si>
  <si>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</si>
  <si>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</si>
  <si>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</si>
  <si>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</si>
  <si>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</si>
  <si>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</si>
  <si>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</si>
  <si>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</si>
  <si>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</si>
  <si>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</si>
  <si>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</si>
  <si>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</si>
  <si>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</si>
  <si>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</si>
  <si>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</si>
  <si>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</si>
  <si>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</si>
  <si>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</si>
  <si>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</si>
  <si>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</si>
  <si>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</si>
  <si>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</si>
  <si>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</si>
  <si>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</si>
  <si>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</si>
  <si>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</si>
  <si>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</si>
  <si>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</si>
  <si>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</si>
  <si>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</si>
  <si>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</si>
  <si>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</si>
  <si>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</si>
  <si>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</si>
  <si>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</si>
  <si>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</si>
  <si>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</si>
  <si>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</si>
  <si>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</si>
  <si>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</si>
  <si>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</si>
  <si>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</si>
  <si>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</si>
  <si>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</si>
  <si>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</si>
  <si>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</si>
  <si>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</si>
  <si>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</si>
  <si>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</si>
  <si>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</si>
  <si>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</si>
  <si>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</si>
  <si>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</si>
  <si>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</si>
  <si>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</si>
  <si>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</si>
  <si>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</si>
  <si>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</si>
  <si>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</si>
  <si>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</si>
  <si>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</si>
  <si>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</si>
  <si>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</si>
  <si>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</si>
  <si>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</si>
  <si>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</si>
  <si>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</si>
  <si>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</si>
  <si>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</si>
  <si>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</si>
  <si>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</si>
  <si>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</si>
  <si>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</si>
  <si>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</si>
  <si>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</si>
  <si>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</si>
  <si>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</si>
  <si>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</si>
  <si>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</si>
  <si>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</si>
  <si>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</si>
  <si>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</si>
  <si>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</si>
  <si>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</si>
  <si>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</si>
  <si>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</si>
  <si>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</si>
  <si>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</si>
  <si>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</si>
  <si>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</si>
  <si>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</si>
  <si>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</si>
  <si>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</si>
  <si>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</si>
  <si>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</si>
  <si>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</si>
  <si>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</si>
  <si>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</si>
  <si>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</si>
  <si>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</si>
  <si>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</si>
  <si>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</si>
  <si>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</si>
  <si>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</si>
  <si>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</si>
  <si>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</si>
  <si>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</si>
  <si>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</si>
  <si>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</si>
  <si>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</si>
  <si>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</si>
  <si>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</si>
  <si>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</si>
  <si>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</si>
  <si>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</si>
  <si>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</si>
  <si>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</si>
  <si>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</si>
  <si>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</si>
  <si>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</si>
  <si>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</si>
  <si>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</si>
  <si>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</si>
  <si>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</si>
  <si>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</si>
  <si>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</si>
  <si>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</si>
  <si>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</si>
  <si>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</si>
  <si>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</si>
  <si>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</si>
  <si>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</si>
  <si>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</si>
  <si>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</si>
  <si>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</si>
  <si>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</si>
  <si>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</si>
  <si>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</si>
  <si>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</si>
  <si>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</si>
  <si>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</si>
  <si>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</si>
  <si>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</si>
  <si>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</si>
  <si>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</si>
  <si>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</si>
  <si>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</si>
  <si>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</si>
  <si>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</si>
  <si>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</si>
  <si>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</si>
  <si>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</si>
  <si>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</si>
  <si>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</si>
  <si>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</si>
  <si>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</si>
  <si>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</si>
  <si>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</si>
  <si>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</si>
  <si>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</si>
  <si>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</si>
  <si>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</si>
  <si>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</si>
  <si>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</si>
  <si>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</si>
  <si>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</si>
  <si>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</si>
  <si>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</si>
  <si>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</si>
  <si>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</si>
  <si>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</si>
  <si>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</si>
  <si>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</si>
  <si>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</si>
  <si>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</si>
  <si>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</si>
  <si>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</si>
  <si>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</si>
  <si>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</si>
  <si>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</si>
  <si>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</si>
  <si>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</si>
  <si>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</si>
  <si>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</si>
  <si>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</si>
  <si>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</si>
  <si>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</si>
  <si>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</si>
  <si>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</si>
  <si>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</si>
  <si>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</si>
  <si>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</si>
  <si>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</si>
  <si>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</si>
  <si>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</si>
  <si>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</si>
  <si>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</si>
  <si>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</si>
  <si>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</si>
  <si>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</si>
  <si>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</si>
  <si>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</si>
  <si>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</si>
  <si>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</si>
  <si>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</si>
  <si>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</si>
  <si>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</si>
  <si>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</si>
  <si>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</si>
  <si>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</si>
  <si>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</si>
  <si>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</si>
  <si>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</si>
  <si>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</si>
  <si>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</si>
  <si>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</si>
  <si>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</si>
  <si>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</si>
  <si>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</si>
  <si>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</si>
  <si>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</si>
  <si>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</si>
  <si>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</si>
  <si>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</si>
  <si>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</si>
  <si>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</si>
  <si>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</si>
  <si>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</si>
  <si>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</si>
  <si>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</si>
  <si>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</si>
  <si>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</si>
  <si>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</si>
  <si>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</si>
  <si>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</si>
  <si>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</si>
  <si>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</si>
  <si>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</si>
  <si>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</si>
  <si>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</si>
  <si>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</si>
  <si>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</si>
  <si>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</si>
  <si>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</si>
  <si>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</si>
  <si>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</si>
  <si>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</si>
  <si>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</si>
  <si>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</si>
  <si>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</si>
  <si>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</si>
  <si>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</si>
  <si>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</si>
  <si>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</si>
  <si>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</si>
  <si>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</si>
  <si>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</si>
  <si>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</si>
  <si>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</si>
  <si>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</si>
  <si>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</si>
  <si>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</si>
  <si>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</si>
  <si>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</si>
  <si>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</si>
  <si>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</si>
  <si>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</si>
  <si>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</si>
  <si>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</si>
  <si>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</si>
  <si>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</si>
  <si>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</si>
  <si>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</si>
  <si>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</si>
  <si>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</si>
  <si>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</si>
  <si>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</si>
  <si>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</si>
  <si>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</si>
  <si>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</si>
  <si>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</si>
  <si>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</si>
  <si>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</si>
  <si>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</si>
  <si>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</si>
  <si>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</si>
  <si>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</si>
  <si>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</si>
  <si>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</si>
  <si>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</si>
  <si>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</si>
  <si>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</si>
  <si>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</si>
  <si>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</si>
  <si>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</si>
  <si>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</si>
  <si>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</si>
  <si>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</si>
  <si>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</si>
  <si>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</si>
  <si>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</si>
  <si>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</si>
  <si>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</si>
  <si>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</si>
  <si>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</si>
  <si>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</si>
  <si>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</si>
  <si>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</si>
  <si>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</si>
  <si>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</si>
  <si>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</si>
  <si>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</si>
  <si>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</si>
  <si>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</si>
  <si>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</si>
  <si>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</si>
  <si>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</si>
  <si>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</si>
  <si>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</si>
  <si>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</si>
  <si>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</si>
  <si>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</si>
  <si>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</si>
  <si>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</si>
  <si>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</si>
  <si>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</si>
  <si>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</si>
  <si>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</si>
  <si>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</si>
  <si>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</si>
  <si>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</si>
  <si>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</si>
  <si>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</si>
  <si>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</si>
  <si>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</si>
  <si>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</si>
  <si>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</si>
  <si>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</si>
  <si>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</si>
  <si>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</si>
  <si>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</si>
  <si>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</si>
  <si>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</si>
  <si>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</si>
  <si>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</si>
  <si>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</si>
  <si>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</si>
  <si>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</si>
  <si>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</si>
  <si>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</si>
  <si>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</si>
  <si>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</si>
  <si>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</si>
  <si>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</si>
  <si>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</si>
  <si>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</si>
  <si>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</si>
  <si>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</si>
  <si>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</si>
  <si>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</si>
  <si>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</si>
  <si>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</si>
  <si>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</si>
  <si>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</si>
  <si>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</si>
  <si>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</si>
  <si>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</si>
  <si>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</si>
  <si>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</si>
  <si>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</si>
  <si>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</si>
  <si>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</si>
  <si>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</si>
  <si>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</si>
  <si>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</si>
  <si>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</si>
  <si>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</si>
  <si>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</si>
  <si>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</si>
  <si>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</si>
  <si>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</si>
  <si>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</si>
  <si>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</si>
  <si>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</si>
  <si>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</si>
  <si>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</si>
  <si>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</si>
  <si>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</si>
  <si>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</si>
  <si>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</si>
  <si>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</si>
  <si>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</si>
  <si>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</si>
  <si>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</si>
  <si>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</si>
  <si>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</si>
  <si>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</si>
  <si>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</si>
  <si>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</si>
  <si>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</si>
  <si>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</si>
  <si>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</si>
  <si>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</si>
  <si>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</si>
  <si>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</si>
  <si>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</si>
  <si>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</si>
  <si>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</si>
  <si>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</si>
  <si>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</si>
  <si>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</si>
  <si>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</si>
  <si>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</si>
  <si>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</si>
  <si>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</si>
  <si>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</si>
  <si>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</si>
  <si>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</si>
  <si>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</si>
  <si>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</si>
  <si>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</si>
  <si>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</si>
  <si>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</si>
  <si>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</si>
  <si>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</si>
  <si>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</si>
  <si>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</si>
  <si>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</si>
  <si>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</si>
  <si>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</si>
  <si>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</si>
  <si>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</si>
  <si>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</si>
  <si>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</si>
  <si>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</si>
  <si>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</si>
  <si>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</si>
  <si>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</si>
  <si>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</si>
  <si>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</si>
  <si>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</si>
  <si>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</si>
  <si>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</si>
  <si>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</si>
  <si>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</si>
  <si>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</si>
  <si>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</si>
  <si>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</si>
  <si>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</si>
  <si>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</si>
  <si>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</si>
  <si>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</si>
  <si>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</si>
  <si>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</si>
  <si>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</si>
  <si>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</si>
  <si>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</si>
  <si>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</si>
  <si>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</si>
  <si>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</si>
  <si>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</si>
  <si>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</si>
  <si>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</si>
  <si>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</si>
  <si>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</si>
  <si>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</si>
  <si>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</si>
  <si>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</si>
  <si>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</si>
  <si>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</si>
  <si>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</si>
  <si>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</si>
  <si>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</si>
  <si>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</si>
  <si>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</si>
  <si>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</si>
  <si>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</si>
  <si>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</si>
  <si>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</si>
  <si>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</si>
  <si>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</si>
  <si>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</si>
  <si>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</si>
  <si>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</si>
  <si>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</si>
  <si>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</si>
  <si>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</si>
  <si>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</si>
  <si>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</si>
  <si>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</si>
  <si>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</si>
  <si>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</si>
  <si>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</si>
  <si>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</si>
  <si>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</si>
  <si>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</si>
  <si>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</si>
  <si>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</si>
  <si>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</si>
  <si>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</si>
  <si>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</si>
  <si>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</si>
  <si>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</si>
  <si>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</si>
  <si>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</si>
  <si>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</si>
  <si>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</si>
  <si>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</si>
  <si>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</si>
  <si>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</si>
  <si>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</si>
  <si>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</si>
  <si>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</si>
  <si>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</si>
  <si>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</si>
  <si>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</si>
  <si>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</si>
  <si>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</si>
  <si>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</si>
  <si>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</si>
  <si>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</si>
  <si>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</si>
  <si>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</si>
  <si>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</si>
  <si>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</si>
  <si>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</si>
  <si>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</si>
  <si>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</si>
  <si>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</si>
  <si>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</si>
  <si>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</si>
  <si>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</si>
  <si>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</si>
  <si>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</si>
  <si>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</si>
  <si>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</si>
  <si>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</si>
  <si>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</si>
  <si>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</si>
  <si>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</si>
  <si>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</si>
  <si>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</si>
  <si>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</si>
  <si>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</si>
  <si>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</si>
  <si>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</si>
  <si>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</si>
  <si>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</si>
  <si>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</si>
  <si>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</si>
  <si>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</si>
  <si>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</si>
  <si>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</si>
  <si>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</si>
  <si>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</si>
  <si>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</si>
  <si>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</si>
  <si>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</si>
  <si>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</si>
  <si>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</si>
  <si>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</si>
  <si>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</si>
  <si>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</si>
  <si>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</si>
  <si>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</si>
  <si>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</si>
  <si>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</si>
  <si>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</si>
  <si>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</si>
  <si>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</si>
  <si>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</si>
  <si>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</si>
  <si>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</si>
  <si>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</si>
  <si>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</si>
  <si>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</si>
  <si>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</si>
  <si>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</si>
  <si>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</si>
  <si>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</si>
  <si>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</si>
  <si>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</si>
  <si>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</si>
  <si>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</si>
  <si>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</si>
  <si>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</si>
  <si>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</si>
  <si>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</si>
  <si>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</si>
  <si>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</si>
  <si>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</si>
  <si>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</si>
  <si>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</si>
  <si>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</si>
  <si>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</si>
  <si>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</si>
  <si>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</si>
  <si>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</si>
  <si>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</si>
  <si>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</si>
  <si>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</si>
  <si>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</si>
  <si>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</si>
  <si>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</si>
  <si>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</si>
  <si>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</si>
  <si>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</si>
  <si>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</si>
  <si>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</si>
  <si>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</si>
  <si>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</si>
  <si>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</si>
  <si>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</si>
  <si>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</si>
  <si>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</si>
  <si>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</si>
  <si>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</si>
  <si>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</si>
  <si>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</si>
  <si>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</si>
  <si>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</si>
  <si>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</si>
  <si>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</si>
  <si>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</si>
  <si>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</si>
  <si>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</si>
  <si>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</si>
  <si>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</si>
  <si>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</si>
  <si>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</si>
  <si>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</si>
  <si>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</si>
  <si>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</si>
  <si>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</si>
  <si>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</si>
  <si>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</si>
  <si>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</si>
  <si>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</si>
  <si>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</si>
  <si>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</si>
  <si>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</si>
  <si>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</si>
  <si>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</si>
  <si>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</si>
  <si>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</si>
  <si>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</si>
  <si>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</si>
  <si>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</si>
  <si>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</si>
  <si>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</si>
  <si>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</si>
  <si>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</si>
  <si>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</si>
  <si>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</si>
  <si>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</si>
  <si>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</si>
  <si>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</si>
  <si>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</si>
  <si>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</si>
  <si>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</si>
  <si>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</si>
  <si>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</si>
  <si>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</si>
  <si>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</si>
  <si>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</si>
  <si>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</si>
  <si>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</si>
  <si>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</si>
  <si>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</si>
  <si>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</si>
  <si>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</si>
  <si>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</si>
  <si>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</si>
  <si>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</si>
  <si>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</si>
  <si>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</si>
  <si>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</si>
  <si>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</si>
  <si>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</si>
  <si>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</si>
  <si>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</si>
  <si>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</si>
  <si>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</si>
  <si>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</si>
  <si>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</si>
  <si>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</si>
  <si>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</si>
  <si>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</si>
  <si>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</si>
  <si>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</si>
  <si>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</si>
  <si>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</si>
  <si>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</si>
  <si>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</si>
  <si>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</si>
  <si>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</si>
  <si>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</si>
  <si>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</si>
  <si>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</si>
  <si>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</si>
  <si>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</si>
  <si>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</si>
  <si>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</si>
  <si>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</si>
  <si>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</si>
  <si>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</si>
  <si>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</si>
  <si>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</si>
  <si>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</si>
  <si>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</si>
  <si>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</si>
  <si>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</si>
  <si>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</si>
  <si>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</si>
  <si>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</si>
  <si>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</si>
  <si>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</si>
  <si>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</si>
  <si>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</si>
  <si>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</si>
  <si>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</si>
  <si>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</si>
  <si>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</si>
  <si>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</si>
  <si>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</si>
  <si>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</si>
  <si>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</si>
  <si>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</si>
  <si>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</si>
  <si>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</si>
  <si>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</si>
  <si>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</si>
  <si>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</si>
  <si>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</si>
  <si>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</si>
  <si>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</si>
  <si>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</si>
  <si>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</si>
  <si>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</si>
  <si>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</si>
  <si>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</si>
  <si>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</si>
  <si>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</si>
  <si>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</si>
  <si>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</si>
  <si>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</si>
  <si>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</si>
  <si>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</si>
  <si>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</si>
  <si>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</si>
  <si>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</si>
  <si>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</si>
  <si>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</si>
  <si>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</si>
  <si>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</si>
  <si>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</si>
  <si>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</si>
  <si>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</si>
  <si>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</si>
  <si>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</si>
  <si>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</si>
  <si>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</si>
  <si>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</si>
  <si>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</si>
  <si>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</si>
  <si>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</si>
  <si>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</si>
  <si>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</si>
  <si>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</si>
  <si>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</si>
  <si>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</si>
  <si>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</si>
  <si>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</si>
  <si>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</si>
  <si>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</si>
  <si>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</si>
  <si>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</si>
  <si>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</si>
  <si>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</si>
  <si>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</si>
  <si>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</si>
  <si>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</si>
  <si>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</si>
  <si>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</si>
  <si>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</si>
  <si>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</si>
  <si>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</si>
  <si>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</si>
  <si>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</si>
  <si>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</si>
  <si>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</si>
  <si>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</si>
  <si>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</si>
  <si>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</si>
  <si>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</si>
  <si>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</si>
  <si>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</si>
  <si>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</si>
  <si>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</si>
  <si>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</si>
  <si>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</si>
  <si>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</si>
  <si>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</si>
  <si>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</si>
  <si>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</si>
  <si>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</si>
  <si>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</si>
  <si>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</si>
  <si>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</si>
  <si>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</si>
  <si>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</si>
  <si>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</si>
  <si>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</si>
  <si>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</si>
  <si>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</si>
  <si>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</si>
  <si>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</si>
  <si>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</si>
  <si>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</si>
  <si>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</si>
  <si>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</si>
  <si>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</si>
  <si>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</si>
  <si>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</si>
  <si>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</si>
  <si>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</si>
  <si>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</si>
  <si>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</si>
  <si>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</si>
  <si>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</si>
  <si>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</si>
  <si>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</si>
  <si>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</si>
  <si>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</si>
  <si>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</si>
  <si>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</si>
  <si>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</si>
  <si>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</si>
  <si>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</si>
  <si>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</si>
  <si>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</si>
  <si>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</si>
  <si>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</si>
  <si>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</si>
  <si>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</si>
  <si>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</si>
  <si>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</si>
  <si>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</si>
  <si>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</si>
  <si>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</si>
  <si>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</si>
  <si>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</si>
  <si>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</si>
  <si>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</si>
  <si>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</si>
  <si>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</si>
  <si>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</si>
  <si>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</si>
  <si>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</si>
  <si>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</si>
  <si>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</si>
  <si>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</si>
  <si>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</si>
  <si>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</si>
  <si>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</si>
  <si>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</si>
  <si>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</si>
  <si>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</si>
  <si>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</si>
  <si>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</si>
  <si>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</si>
  <si>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</si>
  <si>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</si>
  <si>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</si>
  <si>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</si>
  <si>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</si>
  <si>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</si>
  <si>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</si>
  <si>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</si>
  <si>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</si>
  <si>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</si>
  <si>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</si>
  <si>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</si>
  <si>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</si>
  <si>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</si>
  <si>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</si>
  <si>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</si>
  <si>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</si>
  <si>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</si>
  <si>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</si>
  <si>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</si>
  <si>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</si>
  <si>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</si>
  <si>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</si>
  <si>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</si>
  <si>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</si>
  <si>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</si>
  <si>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</si>
  <si>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</si>
  <si>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</si>
  <si>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</si>
  <si>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</si>
  <si>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</si>
  <si>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</si>
  <si>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</si>
  <si>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</si>
  <si>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</si>
  <si>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</si>
  <si>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</si>
  <si>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</si>
  <si>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</si>
  <si>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</si>
  <si>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</si>
  <si>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</si>
  <si>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</si>
  <si>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</si>
  <si>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</si>
  <si>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</si>
  <si>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</si>
  <si>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</si>
  <si>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</si>
  <si>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</si>
  <si>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</si>
  <si>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</si>
  <si>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</si>
  <si>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</si>
  <si>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</si>
  <si>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</si>
  <si>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</si>
  <si>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</si>
  <si>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</si>
  <si>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</si>
  <si>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</si>
  <si>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</si>
  <si>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</si>
  <si>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</si>
  <si>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</si>
  <si>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</si>
  <si>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</si>
  <si>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</si>
  <si>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</si>
  <si>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</si>
  <si>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</si>
  <si>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</si>
  <si>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</si>
  <si>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</si>
  <si>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</si>
  <si>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</si>
  <si>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</si>
  <si>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</si>
  <si>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</si>
  <si>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</si>
  <si>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</si>
  <si>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</si>
  <si>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</si>
  <si>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</si>
  <si>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</si>
  <si>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</si>
  <si>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</si>
  <si>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</si>
  <si>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</si>
  <si>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</si>
  <si>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</si>
  <si>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</si>
  <si>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</si>
  <si>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</si>
  <si>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</si>
  <si>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</si>
  <si>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</si>
  <si>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</si>
  <si>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</si>
  <si>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</si>
  <si>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</si>
  <si>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</si>
  <si>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</si>
  <si>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</si>
  <si>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</si>
  <si>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</si>
  <si>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</si>
  <si>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</si>
  <si>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</si>
  <si>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</si>
  <si>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</si>
  <si>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</si>
  <si>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</si>
  <si>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</si>
  <si>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</si>
  <si>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</si>
  <si>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</si>
  <si>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</si>
  <si>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</si>
  <si>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</si>
  <si>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</si>
  <si>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</si>
  <si>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</si>
  <si>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</si>
  <si>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</si>
  <si>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</si>
  <si>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</si>
  <si>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</si>
  <si>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</si>
  <si>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</si>
  <si>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</si>
  <si>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</si>
  <si>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</si>
  <si>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</si>
  <si>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</si>
  <si>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</si>
  <si>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</si>
  <si>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</si>
  <si>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</si>
  <si>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</si>
  <si>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</si>
  <si>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</si>
  <si>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</si>
  <si>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</si>
  <si>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</si>
  <si>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</si>
  <si>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</si>
  <si>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</si>
  <si>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</si>
  <si>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</si>
  <si>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</si>
  <si>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</si>
  <si>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</si>
  <si>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</si>
  <si>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</si>
  <si>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</si>
  <si>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</si>
  <si>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</si>
  <si>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</si>
  <si>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</si>
  <si>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</si>
  <si>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</si>
  <si>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</si>
  <si>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</si>
  <si>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</si>
  <si>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</si>
  <si>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</si>
  <si>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</si>
  <si>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</si>
  <si>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</si>
  <si>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</si>
  <si>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</si>
  <si>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</si>
  <si>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</si>
  <si>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</si>
  <si>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</si>
  <si>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</si>
  <si>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</si>
  <si>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</si>
  <si>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</si>
  <si>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</si>
  <si>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</si>
  <si>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</si>
  <si>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</si>
  <si>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</si>
  <si>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</si>
  <si>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</si>
  <si>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</si>
  <si>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</si>
  <si>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</si>
  <si>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</si>
  <si>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</si>
  <si>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</si>
  <si>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</si>
  <si>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</si>
  <si>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</si>
  <si>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</si>
  <si>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</si>
  <si>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</si>
  <si>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</si>
  <si>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</si>
  <si>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</si>
  <si>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</si>
  <si>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</si>
  <si>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</si>
  <si>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</si>
  <si>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</si>
  <si>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</si>
  <si>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</si>
  <si>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</si>
  <si>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</si>
  <si>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</si>
  <si>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</si>
  <si>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</si>
  <si>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</si>
  <si>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</si>
  <si>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</si>
  <si>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</si>
  <si>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</si>
  <si>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</si>
  <si>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</si>
  <si>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</si>
  <si>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</si>
  <si>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</si>
  <si>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</si>
  <si>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</si>
  <si>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</si>
  <si>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</si>
  <si>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</si>
  <si>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</si>
  <si>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</si>
  <si>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</si>
  <si>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</si>
  <si>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</si>
  <si>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</si>
  <si>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</si>
  <si>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</si>
  <si>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</si>
  <si>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</si>
  <si>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</si>
  <si>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</si>
  <si>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</si>
  <si>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</si>
  <si>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</si>
  <si>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</si>
  <si>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</si>
  <si>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</si>
  <si>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</si>
  <si>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</si>
  <si>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</si>
  <si>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</si>
  <si>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</si>
  <si>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</si>
  <si>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</si>
  <si>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</si>
  <si>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</si>
  <si>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</si>
  <si>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</si>
  <si>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</si>
  <si>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</si>
  <si>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</si>
  <si>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</si>
  <si>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</si>
  <si>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</si>
  <si>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</si>
  <si>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</si>
  <si>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</si>
  <si>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</si>
  <si>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</si>
  <si>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</si>
  <si>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</si>
  <si>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</si>
  <si>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</si>
  <si>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</si>
  <si>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</si>
  <si>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</si>
  <si>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</si>
  <si>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</si>
  <si>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</si>
  <si>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</si>
  <si>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</si>
  <si>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</si>
  <si>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</si>
  <si>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</si>
  <si>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</si>
  <si>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</si>
  <si>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</si>
  <si>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</si>
  <si>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</si>
  <si>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</si>
  <si>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</si>
  <si>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</si>
  <si>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</si>
  <si>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</si>
  <si>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</si>
  <si>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</si>
  <si>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</si>
  <si>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</si>
  <si>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</si>
  <si>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</si>
  <si>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</si>
  <si>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</si>
  <si>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</si>
  <si>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</si>
  <si>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</si>
  <si>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</si>
  <si>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</si>
  <si>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</si>
  <si>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</si>
  <si>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</si>
  <si>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</si>
  <si>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</si>
  <si>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</si>
  <si>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</si>
  <si>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</si>
  <si>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</si>
  <si>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</si>
  <si>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</si>
  <si>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</si>
  <si>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</si>
  <si>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</si>
  <si>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</si>
  <si>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</si>
  <si>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</si>
  <si>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</si>
  <si>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</si>
  <si>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</si>
  <si>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</si>
  <si>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</si>
  <si>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</si>
  <si>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</si>
  <si>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</si>
  <si>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</si>
  <si>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</si>
  <si>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</si>
  <si>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</si>
  <si>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</si>
  <si>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</si>
  <si>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</si>
  <si>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</si>
  <si>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</si>
  <si>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</si>
  <si>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</si>
  <si>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</si>
  <si>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</si>
  <si>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</si>
  <si>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</si>
  <si>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</si>
  <si>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</si>
  <si>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</si>
  <si>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</si>
  <si>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</si>
  <si>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</si>
  <si>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</si>
  <si>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</si>
  <si>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</si>
  <si>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</si>
  <si>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</si>
  <si>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</si>
  <si>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</si>
  <si>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</si>
  <si>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</si>
  <si>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</si>
  <si>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</si>
  <si>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</si>
  <si>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</si>
  <si>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</si>
  <si>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</si>
  <si>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</si>
  <si>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</si>
  <si>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</si>
  <si>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</si>
  <si>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</si>
  <si>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</si>
  <si>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</si>
  <si>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</si>
  <si>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</si>
  <si>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</si>
  <si>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</si>
  <si>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</si>
  <si>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</si>
  <si>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</si>
  <si>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</si>
  <si>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</si>
  <si>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</si>
  <si>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</si>
  <si>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</si>
  <si>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</si>
  <si>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</si>
  <si>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</si>
  <si>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</si>
  <si>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</si>
  <si>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</si>
  <si>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</si>
  <si>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</si>
  <si>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</si>
  <si>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</si>
  <si>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</si>
  <si>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</si>
  <si>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</si>
  <si>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</si>
  <si>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</si>
  <si>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</si>
  <si>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</si>
  <si>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</si>
  <si>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</si>
  <si>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</si>
  <si>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</si>
  <si>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</si>
  <si>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</si>
  <si>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</si>
  <si>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</si>
  <si>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</si>
  <si>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</si>
  <si>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</si>
  <si>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</si>
  <si>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</si>
  <si>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</si>
  <si>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</si>
  <si>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</si>
  <si>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</si>
  <si>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</si>
  <si>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</si>
  <si>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</si>
  <si>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</si>
  <si>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</si>
  <si>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</si>
  <si>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</si>
  <si>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</si>
  <si>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</si>
  <si>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</si>
  <si>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</si>
  <si>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</si>
  <si>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</si>
  <si>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</si>
  <si>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</si>
  <si>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</si>
  <si>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</si>
  <si>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</si>
  <si>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</si>
  <si>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</si>
  <si>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</si>
  <si>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</si>
  <si>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</si>
  <si>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</si>
  <si>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</si>
  <si>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</si>
  <si>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</si>
  <si>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</si>
  <si>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</si>
  <si>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</si>
  <si>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</si>
  <si>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</si>
  <si>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</si>
  <si>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</si>
  <si>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</si>
  <si>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</si>
  <si>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</si>
  <si>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</si>
  <si>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</si>
  <si>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</si>
  <si>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</si>
  <si>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</si>
  <si>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</si>
  <si>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</si>
  <si>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</si>
  <si>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</si>
  <si>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</si>
  <si>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</si>
  <si>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</si>
  <si>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</si>
  <si>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</si>
  <si>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</si>
  <si>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</si>
  <si>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</si>
  <si>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</si>
  <si>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</si>
  <si>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</si>
  <si>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</si>
  <si>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</si>
  <si>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</si>
  <si>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</si>
  <si>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</si>
  <si>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</si>
  <si>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</si>
  <si>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</si>
  <si>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</si>
  <si>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</si>
  <si>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</si>
  <si>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</si>
  <si>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</si>
  <si>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</si>
  <si>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</si>
  <si>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</si>
  <si>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</si>
  <si>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</si>
  <si>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</si>
  <si>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</si>
  <si>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</si>
  <si>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</si>
  <si>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</si>
  <si>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</si>
  <si>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</si>
  <si>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</si>
  <si>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</si>
  <si>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</si>
  <si>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</si>
  <si>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</si>
  <si>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</si>
  <si>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</si>
  <si>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</si>
  <si>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</si>
  <si>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</si>
  <si>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</si>
  <si>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</si>
  <si>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</si>
  <si>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</si>
  <si>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</si>
  <si>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</si>
  <si>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</si>
  <si>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</si>
  <si>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</si>
  <si>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</si>
  <si>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</si>
  <si>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</si>
  <si>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</si>
  <si>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</si>
  <si>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</si>
  <si>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</si>
  <si>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</si>
  <si>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</si>
  <si>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</si>
  <si>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</si>
  <si>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</si>
  <si>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</si>
  <si>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</si>
  <si>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</si>
  <si>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</si>
  <si>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</si>
  <si>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</si>
  <si>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</si>
  <si>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</si>
  <si>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</si>
  <si>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</si>
  <si>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</si>
  <si>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</si>
  <si>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</si>
  <si>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</si>
  <si>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</si>
  <si>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</si>
  <si>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</si>
  <si>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</si>
  <si>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</si>
  <si>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</si>
  <si>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</si>
  <si>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</si>
  <si>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</si>
  <si>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</si>
  <si>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</si>
  <si>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</si>
  <si>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</si>
  <si>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</si>
  <si>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</si>
  <si>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</si>
  <si>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</si>
  <si>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</si>
  <si>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</si>
  <si>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</si>
  <si>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</si>
  <si>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</si>
  <si>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</si>
  <si>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</si>
  <si>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</si>
  <si>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</si>
  <si>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</si>
  <si>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</si>
  <si>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</si>
  <si>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</si>
  <si>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</si>
  <si>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</si>
  <si>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</si>
  <si>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</si>
  <si>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</si>
  <si>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</si>
  <si>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</si>
  <si>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</si>
  <si>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</si>
  <si>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</si>
  <si>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</si>
  <si>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</si>
  <si>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</si>
  <si>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</si>
  <si>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</si>
  <si>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</si>
  <si>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</si>
  <si>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</si>
  <si>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</si>
  <si>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</si>
  <si>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</si>
  <si>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</si>
  <si>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</si>
  <si>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</si>
  <si>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</si>
  <si>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</si>
  <si>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</si>
  <si>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</si>
  <si>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</si>
  <si>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</si>
  <si>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</si>
  <si>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</si>
  <si>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</si>
  <si>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</si>
  <si>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</si>
  <si>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</si>
  <si>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</si>
  <si>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</si>
  <si>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</si>
  <si>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</si>
  <si>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</si>
  <si>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</si>
  <si>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</si>
  <si>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</si>
  <si>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</si>
  <si>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</si>
  <si>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</si>
  <si>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</si>
  <si>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</si>
  <si>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</si>
  <si>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</si>
  <si>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</si>
  <si>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</si>
  <si>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</si>
  <si>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</si>
  <si>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</si>
  <si>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</si>
  <si>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</si>
  <si>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</si>
  <si>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</si>
  <si>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</si>
  <si>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</si>
  <si>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</si>
  <si>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</si>
  <si>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</si>
  <si>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</si>
  <si>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</si>
  <si>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</si>
  <si>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</si>
  <si>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</si>
  <si>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</si>
  <si>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</si>
  <si>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</si>
  <si>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</si>
  <si>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</si>
  <si>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</si>
  <si>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</si>
  <si>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</si>
  <si>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</si>
  <si>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</si>
  <si>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</si>
  <si>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</si>
  <si>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</si>
  <si>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</si>
  <si>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</si>
  <si>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</si>
  <si>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</si>
  <si>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</si>
  <si>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</si>
  <si>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</si>
  <si>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</si>
  <si>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</si>
  <si>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</si>
  <si>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</si>
  <si>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</si>
  <si>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</si>
  <si>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</si>
  <si>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</si>
  <si>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</si>
  <si>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</si>
  <si>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</si>
  <si>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</si>
  <si>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</si>
  <si>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</si>
  <si>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</si>
  <si>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</si>
  <si>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</si>
  <si>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</si>
  <si>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</si>
  <si>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</si>
  <si>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</si>
  <si>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</si>
  <si>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</si>
  <si>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</si>
  <si>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</si>
  <si>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</si>
  <si>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</si>
  <si>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</si>
  <si>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</si>
  <si>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</si>
  <si>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</si>
  <si>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</si>
  <si>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</si>
  <si>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</si>
  <si>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</si>
  <si>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</si>
  <si>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</si>
  <si>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</si>
  <si>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</si>
  <si>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</si>
  <si>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</si>
  <si>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</si>
  <si>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</si>
  <si>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</si>
  <si>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</si>
  <si>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</si>
  <si>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</si>
  <si>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</si>
  <si>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</si>
  <si>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</si>
  <si>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</si>
  <si>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</si>
  <si>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</si>
  <si>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</si>
  <si>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</si>
  <si>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</si>
  <si>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</si>
  <si>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</si>
  <si>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</si>
  <si>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</si>
  <si>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</si>
  <si>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</si>
  <si>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</si>
  <si>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</si>
  <si>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</si>
  <si>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</si>
  <si>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</si>
  <si>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</si>
  <si>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</si>
  <si>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</si>
  <si>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</si>
  <si>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</si>
  <si>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</si>
  <si>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</si>
  <si>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</si>
  <si>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</si>
  <si>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</si>
  <si>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</si>
  <si>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</si>
  <si>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</si>
  <si>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</si>
  <si>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</si>
  <si>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</si>
  <si>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</si>
  <si>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</si>
  <si>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</si>
  <si>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</si>
  <si>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</si>
  <si>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</si>
  <si>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</si>
  <si>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</si>
  <si>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</si>
  <si>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</si>
  <si>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</si>
  <si>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</si>
  <si>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</si>
  <si>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</si>
  <si>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</si>
  <si>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</si>
  <si>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</si>
  <si>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</si>
  <si>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</si>
  <si>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</si>
  <si>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</si>
  <si>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</si>
  <si>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</si>
  <si>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</si>
  <si>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</si>
  <si>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</si>
  <si>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</si>
  <si>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</si>
  <si>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</si>
  <si>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</si>
  <si>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</si>
  <si>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</si>
  <si>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</si>
  <si>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</si>
  <si>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</si>
  <si>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</si>
  <si>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</si>
  <si>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</si>
  <si>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</si>
  <si>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</si>
  <si>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</si>
  <si>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</si>
  <si>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</si>
  <si>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</si>
  <si>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</si>
  <si>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</si>
  <si>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</si>
  <si>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</si>
  <si>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</si>
  <si>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</si>
  <si>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</si>
  <si>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</si>
  <si>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</si>
  <si>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</si>
  <si>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</si>
  <si>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</si>
  <si>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</si>
  <si>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</si>
  <si>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</si>
  <si>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</si>
  <si>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</si>
  <si>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</si>
  <si>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</si>
  <si>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</si>
  <si>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</si>
  <si>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</si>
  <si>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</si>
  <si>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</si>
  <si>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</si>
  <si>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</si>
  <si>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</si>
  <si>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</si>
  <si>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</si>
  <si>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</si>
  <si>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</si>
  <si>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</si>
  <si>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</si>
  <si>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</si>
  <si>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</si>
  <si>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</si>
  <si>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</si>
  <si>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</si>
  <si>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</si>
  <si>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</si>
  <si>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</si>
  <si>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</si>
  <si>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</si>
  <si>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</si>
  <si>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</si>
  <si>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</si>
  <si>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</si>
  <si>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</si>
  <si>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</si>
  <si>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</si>
  <si>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</si>
  <si>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</si>
  <si>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</si>
  <si>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</si>
  <si>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</si>
  <si>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</si>
  <si>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</si>
  <si>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</si>
  <si>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</si>
  <si>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</si>
  <si>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</si>
  <si>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</si>
  <si>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</si>
  <si>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</si>
  <si>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</si>
  <si>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</si>
  <si>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</si>
  <si>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</si>
  <si>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</si>
  <si>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</si>
  <si>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</si>
  <si>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</si>
  <si>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</si>
  <si>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</si>
  <si>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</si>
  <si>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</si>
  <si>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</si>
  <si>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</si>
  <si>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</si>
  <si>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</si>
  <si>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</si>
  <si>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</si>
  <si>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</si>
  <si>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</si>
  <si>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</si>
  <si>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</si>
  <si>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</si>
  <si>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</si>
  <si>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</si>
  <si>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</si>
  <si>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</si>
  <si>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</si>
  <si>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</si>
  <si>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</si>
  <si>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</si>
  <si>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</si>
  <si>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</si>
  <si>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</si>
  <si>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</si>
  <si>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</si>
  <si>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</si>
  <si>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</si>
  <si>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</si>
  <si>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</si>
  <si>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</si>
  <si>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</si>
  <si>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</si>
  <si>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</si>
  <si>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</si>
  <si>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</si>
  <si>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</si>
  <si>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</si>
  <si>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</si>
  <si>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</si>
  <si>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</si>
  <si>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</si>
  <si>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</si>
  <si>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</si>
  <si>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</si>
  <si>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</si>
  <si>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</si>
  <si>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</si>
  <si>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</si>
  <si>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</si>
  <si>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</si>
  <si>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</si>
  <si>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</si>
  <si>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</si>
  <si>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</si>
  <si>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</si>
  <si>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</si>
  <si>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</si>
  <si>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</si>
  <si>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</si>
  <si>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</si>
  <si>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</si>
  <si>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</si>
  <si>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</si>
  <si>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</si>
  <si>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</si>
  <si>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</si>
  <si>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</si>
  <si>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</si>
  <si>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</si>
  <si>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</si>
  <si>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</si>
  <si>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</si>
  <si>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</si>
  <si>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</si>
  <si>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</si>
  <si>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</si>
  <si>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</si>
  <si>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</si>
  <si>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</si>
  <si>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</si>
  <si>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</si>
  <si>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</si>
  <si>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</si>
  <si>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</si>
  <si>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</si>
  <si>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</si>
  <si>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</si>
  <si>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</si>
  <si>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</si>
  <si>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</si>
  <si>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</si>
  <si>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</si>
  <si>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</si>
  <si>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</si>
  <si>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</si>
  <si>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</si>
  <si>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</si>
  <si>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</si>
  <si>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</si>
  <si>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</si>
  <si>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</si>
  <si>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</si>
  <si>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</si>
  <si>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</si>
  <si>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</si>
  <si>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</si>
  <si>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</si>
  <si>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</si>
  <si>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</si>
  <si>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</si>
  <si>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</si>
  <si>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</si>
  <si>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</si>
  <si>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</si>
  <si>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</si>
  <si>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</si>
  <si>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</si>
  <si>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</si>
  <si>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</si>
  <si>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</si>
  <si>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</si>
  <si>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</si>
  <si>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</si>
  <si>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</si>
  <si>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</si>
  <si>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</si>
  <si>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</si>
  <si>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</si>
  <si>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</si>
  <si>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</si>
  <si>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</si>
  <si>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</si>
  <si>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</si>
  <si>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</si>
  <si>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</si>
  <si>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</si>
  <si>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</si>
  <si>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</si>
  <si>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</si>
  <si>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</si>
  <si>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</si>
  <si>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</si>
  <si>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</si>
  <si>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</si>
  <si>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</si>
  <si>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</si>
  <si>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</si>
  <si>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</si>
  <si>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</si>
  <si>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</si>
  <si>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</si>
  <si>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</si>
  <si>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</si>
  <si>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</si>
  <si>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</si>
  <si>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</si>
  <si>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</si>
  <si>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</si>
  <si>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</si>
  <si>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</si>
  <si>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</si>
  <si>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</si>
  <si>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</si>
  <si>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</si>
  <si>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</si>
  <si>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</si>
  <si>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</si>
  <si>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</si>
  <si>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</si>
  <si>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</si>
  <si>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</si>
  <si>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</si>
  <si>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</si>
  <si>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</si>
  <si>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</si>
  <si>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</si>
  <si>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</si>
  <si>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</si>
  <si>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</si>
  <si>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</si>
  <si>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</si>
  <si>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</si>
  <si>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</si>
  <si>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</si>
  <si>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</si>
  <si>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</si>
  <si>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</si>
  <si>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</si>
  <si>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</si>
  <si>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</si>
  <si>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</si>
  <si>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</si>
  <si>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</si>
  <si>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</si>
  <si>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</si>
  <si>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</si>
  <si>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</si>
  <si>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</si>
  <si>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</si>
  <si>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</si>
  <si>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</si>
  <si>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</si>
  <si>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</si>
  <si>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</si>
  <si>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</si>
  <si>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</si>
  <si>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</si>
  <si>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</si>
  <si>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</si>
  <si>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</si>
  <si>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</si>
  <si>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</si>
  <si>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</si>
  <si>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</si>
  <si>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</si>
  <si>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</si>
  <si>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</si>
  <si>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</si>
  <si>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</si>
  <si>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</si>
  <si>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</si>
  <si>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</si>
  <si>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</si>
  <si>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</si>
  <si>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</si>
  <si>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</si>
  <si>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</si>
  <si>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</si>
  <si>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</si>
  <si>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</si>
  <si>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</si>
  <si>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</si>
  <si>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</si>
  <si>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</si>
  <si>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</si>
  <si>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</si>
  <si>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</si>
  <si>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</si>
  <si>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</si>
  <si>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</si>
  <si>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</si>
  <si>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</si>
  <si>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</si>
  <si>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</si>
  <si>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</si>
  <si>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</si>
  <si>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</si>
  <si>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</si>
  <si>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</si>
  <si>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</si>
  <si>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</si>
  <si>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</si>
  <si>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</si>
  <si>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</si>
  <si>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</si>
  <si>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</si>
  <si>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</si>
  <si>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</si>
  <si>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</si>
  <si>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</si>
  <si>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</si>
  <si>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</si>
  <si>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</si>
  <si>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</si>
  <si>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</si>
  <si>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</si>
  <si>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</si>
  <si>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</si>
  <si>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</si>
  <si>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</si>
  <si>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</si>
  <si>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</si>
  <si>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</si>
  <si>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</si>
  <si>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</si>
  <si>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</si>
  <si>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</si>
  <si>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</si>
  <si>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</si>
  <si>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</si>
  <si>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</si>
  <si>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</si>
  <si>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</si>
  <si>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</si>
  <si>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</si>
  <si>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</si>
  <si>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</si>
  <si>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</si>
  <si>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</si>
  <si>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</si>
  <si>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</si>
  <si>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</si>
  <si>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</si>
  <si>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</si>
  <si>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</si>
  <si>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</si>
  <si>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</si>
  <si>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</si>
  <si>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</si>
  <si>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</si>
  <si>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</si>
  <si>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</si>
  <si>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</si>
  <si>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</si>
  <si>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</si>
  <si>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</si>
  <si>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</si>
  <si>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</si>
  <si>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</si>
  <si>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</si>
  <si>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</si>
  <si>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</si>
  <si>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</si>
  <si>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</si>
  <si>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</si>
  <si>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</si>
  <si>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</si>
  <si>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</si>
  <si>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</si>
  <si>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</si>
  <si>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</si>
  <si>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</si>
  <si>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</si>
  <si>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</si>
  <si>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</si>
  <si>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</si>
  <si>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</si>
  <si>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</si>
  <si>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</si>
  <si>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</si>
  <si>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</si>
  <si>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</si>
  <si>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</si>
  <si>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</si>
  <si>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</si>
  <si>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</si>
  <si>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</si>
  <si>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</si>
  <si>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</si>
  <si>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</si>
  <si>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</si>
  <si>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</si>
  <si>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</si>
  <si>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</si>
  <si>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</si>
  <si>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</si>
  <si>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</si>
  <si>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</si>
  <si>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</si>
  <si>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</si>
  <si>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</si>
  <si>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</si>
  <si>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</si>
  <si>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</si>
  <si>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</si>
  <si>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</si>
  <si>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</si>
  <si>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</si>
  <si>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</si>
  <si>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</si>
  <si>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</si>
  <si>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</si>
  <si>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</si>
  <si>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</si>
  <si>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</si>
  <si>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</si>
  <si>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</si>
  <si>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</si>
  <si>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</si>
  <si>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</si>
  <si>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</si>
  <si>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</si>
  <si>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</si>
  <si>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</si>
  <si>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</si>
  <si>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</si>
  <si>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</si>
  <si>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</si>
  <si>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</si>
  <si>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</si>
  <si>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</si>
  <si>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</si>
  <si>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</si>
  <si>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</si>
  <si>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</si>
  <si>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</si>
  <si>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</si>
  <si>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</si>
  <si>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</si>
  <si>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</si>
  <si>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</si>
  <si>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</si>
  <si>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</si>
  <si>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</si>
  <si>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</si>
  <si>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</si>
  <si>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</si>
  <si>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</si>
  <si>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</si>
  <si>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</si>
  <si>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</si>
  <si>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</si>
  <si>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</si>
  <si>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</si>
  <si>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</si>
  <si>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</si>
  <si>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</si>
  <si>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</si>
  <si>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</si>
  <si>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</si>
  <si>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</si>
  <si>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</si>
  <si>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</si>
  <si>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</si>
  <si>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</si>
  <si>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</si>
  <si>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</si>
  <si>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</si>
  <si>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</si>
  <si>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</si>
  <si>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</si>
  <si>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</si>
  <si>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</si>
  <si>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</si>
  <si>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</si>
  <si>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</si>
  <si>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</si>
  <si>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</si>
  <si>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</si>
  <si>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</si>
  <si>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</si>
  <si>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</si>
  <si>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</si>
  <si>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</si>
  <si>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</si>
  <si>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</si>
  <si>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</si>
  <si>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</si>
  <si>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</si>
  <si>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</si>
  <si>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</si>
  <si>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</si>
  <si>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</si>
  <si>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</si>
  <si>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</si>
  <si>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</si>
  <si>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</si>
  <si>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</si>
  <si>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</si>
  <si>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</si>
  <si>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</si>
  <si>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</si>
  <si>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</si>
  <si>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</si>
  <si>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</si>
  <si>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</si>
  <si>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</si>
  <si>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</si>
  <si>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</si>
  <si>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</si>
  <si>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</si>
  <si>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</si>
  <si>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</si>
  <si>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</si>
  <si>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</si>
  <si>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</si>
  <si>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</si>
  <si>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</si>
  <si>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</si>
  <si>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</si>
  <si>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</si>
  <si>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</si>
  <si>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</si>
  <si>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</si>
  <si>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</si>
  <si>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</si>
  <si>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</si>
  <si>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</si>
  <si>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</si>
  <si>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</si>
  <si>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</si>
  <si>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</si>
  <si>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</si>
  <si>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</si>
  <si>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</si>
  <si>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</si>
  <si>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</si>
  <si>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</si>
  <si>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</si>
  <si>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</si>
  <si>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</si>
  <si>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</si>
  <si>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</si>
  <si>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</si>
  <si>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</si>
  <si>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</si>
  <si>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</si>
  <si>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</si>
  <si>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</si>
  <si>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</si>
  <si>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</si>
  <si>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</si>
  <si>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</si>
  <si>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</si>
  <si>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</si>
  <si>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</si>
  <si>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</si>
  <si>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</si>
  <si>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</si>
  <si>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</si>
  <si>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</si>
  <si>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</si>
  <si>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</si>
  <si>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</si>
  <si>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</si>
  <si>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</si>
  <si>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</si>
  <si>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</si>
  <si>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</si>
  <si>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</si>
  <si>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</si>
  <si>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</si>
  <si>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</si>
  <si>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</si>
  <si>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</si>
  <si>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</si>
  <si>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</si>
  <si>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</si>
  <si>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</si>
  <si>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</si>
  <si>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</si>
  <si>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</si>
  <si>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</si>
  <si>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</si>
  <si>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</si>
  <si>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</si>
  <si>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</si>
  <si>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</si>
  <si>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</si>
  <si>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</si>
  <si>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</si>
  <si>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</si>
  <si>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</si>
  <si>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</si>
  <si>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</si>
  <si>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</si>
  <si>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</si>
  <si>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</si>
  <si>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</si>
  <si>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</si>
  <si>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</si>
  <si>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</si>
  <si>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</si>
  <si>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</si>
  <si>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</si>
  <si>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</si>
  <si>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</si>
  <si>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</si>
  <si>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</si>
  <si>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</si>
  <si>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</si>
  <si>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</si>
  <si>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</si>
  <si>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</si>
  <si>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</si>
  <si>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</si>
  <si>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</si>
  <si>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</si>
  <si>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</si>
  <si>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</si>
  <si>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</si>
  <si>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</si>
  <si>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</si>
  <si>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</si>
  <si>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</si>
  <si>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</si>
  <si>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</si>
  <si>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</si>
  <si>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</si>
  <si>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</si>
  <si>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</si>
  <si>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</si>
  <si>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</si>
  <si>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</si>
  <si>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</si>
  <si>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</si>
  <si>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</si>
  <si>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</si>
  <si>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</si>
  <si>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</si>
  <si>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</si>
  <si>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</si>
  <si>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</si>
  <si>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</si>
  <si>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</si>
  <si>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</si>
  <si>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</si>
  <si>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</si>
  <si>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</si>
  <si>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</si>
  <si>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</si>
  <si>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</si>
  <si>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</si>
  <si>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</si>
  <si>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</si>
  <si>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</si>
  <si>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</si>
  <si>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</si>
  <si>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</si>
  <si>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</si>
  <si>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</si>
  <si>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</si>
  <si>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</si>
  <si>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</si>
  <si>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</si>
  <si>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</si>
  <si>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</si>
  <si>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</si>
  <si>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</si>
  <si>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</si>
  <si>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</si>
  <si>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</si>
  <si>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</si>
  <si>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</si>
  <si>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</si>
  <si>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</si>
  <si>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</si>
  <si>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</si>
  <si>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</si>
  <si>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</si>
  <si>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</si>
  <si>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</si>
  <si>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</si>
  <si>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</si>
  <si>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</si>
  <si>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</si>
  <si>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</si>
  <si>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</si>
  <si>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</si>
  <si>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</si>
  <si>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</si>
  <si>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</si>
  <si>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</si>
  <si>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</si>
  <si>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</si>
  <si>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</si>
  <si>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</si>
  <si>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</si>
  <si>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</si>
  <si>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</si>
  <si>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</si>
  <si>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</si>
  <si>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</si>
  <si>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</si>
  <si>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</si>
  <si>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</si>
  <si>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</si>
  <si>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</si>
  <si>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</si>
  <si>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</si>
  <si>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</si>
  <si>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</si>
  <si>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</si>
  <si>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</si>
  <si>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</si>
  <si>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</si>
  <si>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</si>
  <si>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</si>
  <si>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</si>
  <si>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</si>
  <si>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</si>
  <si>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</si>
  <si>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</si>
  <si>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</si>
  <si>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</si>
  <si>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</si>
  <si>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</si>
  <si>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</si>
  <si>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</si>
  <si>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</si>
  <si>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</si>
  <si>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</si>
  <si>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</si>
  <si>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</si>
  <si>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</si>
  <si>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</si>
  <si>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</si>
  <si>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</si>
  <si>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</si>
  <si>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</si>
  <si>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</si>
  <si>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</si>
  <si>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</si>
  <si>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</si>
  <si>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</si>
  <si>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</si>
  <si>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</si>
  <si>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</si>
  <si>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</si>
  <si>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</si>
  <si>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</si>
  <si>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</si>
  <si>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</si>
  <si>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</si>
  <si>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</si>
  <si>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</si>
  <si>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</si>
  <si>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</si>
  <si>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</si>
  <si>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</si>
  <si>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</si>
  <si>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</si>
  <si>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</si>
  <si>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</si>
  <si>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</si>
  <si>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</si>
  <si>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</si>
  <si>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</si>
  <si>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</si>
  <si>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</si>
  <si>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</si>
  <si>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</si>
  <si>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</si>
  <si>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</si>
  <si>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</si>
  <si>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</si>
  <si>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</si>
  <si>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</si>
  <si>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</si>
  <si>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</si>
  <si>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</si>
  <si>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</si>
  <si>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</si>
  <si>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</si>
  <si>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</si>
  <si>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</si>
  <si>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</si>
  <si>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</si>
  <si>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</si>
  <si>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</si>
  <si>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</si>
  <si>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</si>
  <si>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</si>
  <si>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</si>
  <si>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</si>
  <si>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</si>
  <si>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</si>
  <si>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</si>
  <si>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</si>
  <si>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</si>
  <si>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</si>
  <si>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</si>
  <si>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</si>
  <si>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</si>
  <si>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</si>
  <si>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</si>
  <si>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</si>
  <si>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</si>
  <si>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</si>
  <si>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</si>
  <si>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</si>
  <si>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</si>
  <si>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</si>
  <si>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</si>
  <si>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</si>
  <si>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</si>
  <si>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</si>
  <si>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</si>
  <si>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</si>
  <si>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</si>
  <si>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</si>
  <si>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</si>
  <si>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</si>
  <si>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</si>
  <si>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</si>
  <si>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</si>
  <si>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</si>
  <si>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</si>
  <si>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</si>
  <si>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</si>
  <si>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</si>
  <si>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</si>
  <si>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</si>
  <si>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</si>
  <si>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</si>
  <si>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</si>
  <si>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</si>
  <si>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</si>
  <si>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</si>
  <si>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</si>
  <si>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</si>
  <si>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</si>
  <si>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</si>
  <si>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</si>
  <si>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</si>
  <si>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</si>
  <si>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</si>
  <si>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</si>
  <si>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</si>
  <si>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</si>
  <si>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</si>
  <si>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</si>
  <si>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</si>
  <si>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</si>
  <si>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</si>
  <si>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</si>
  <si>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</si>
  <si>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</si>
  <si>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</si>
  <si>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</si>
  <si>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</si>
  <si>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</si>
  <si>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</si>
  <si>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</si>
  <si>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</si>
  <si>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</si>
  <si>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</si>
  <si>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</si>
  <si>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</si>
  <si>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</si>
  <si>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</si>
  <si>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</si>
  <si>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</si>
  <si>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</si>
  <si>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</si>
  <si>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</si>
  <si>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</si>
  <si>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</si>
  <si>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</si>
  <si>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</si>
  <si>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</si>
  <si>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</si>
  <si>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</si>
  <si>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</si>
  <si>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</si>
  <si>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</si>
  <si>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</si>
  <si>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</si>
  <si>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</si>
  <si>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</si>
  <si>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</si>
  <si>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</si>
  <si>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</si>
  <si>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</si>
  <si>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</si>
  <si>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</si>
  <si>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</si>
  <si>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</si>
  <si>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</si>
  <si>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</si>
  <si>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</si>
  <si>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</si>
  <si>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</si>
  <si>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</si>
  <si>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</si>
  <si>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</si>
  <si>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</si>
  <si>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</si>
  <si>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</si>
  <si>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</si>
  <si>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</si>
  <si>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</si>
  <si>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</si>
  <si>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</si>
  <si>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</si>
  <si>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</si>
  <si>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</si>
  <si>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</si>
  <si>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</si>
  <si>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</si>
  <si>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</si>
  <si>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</si>
  <si>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</si>
  <si>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</si>
  <si>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</si>
  <si>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</si>
  <si>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</si>
  <si>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</si>
  <si>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</si>
  <si>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</si>
  <si>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</si>
  <si>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</si>
  <si>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</si>
  <si>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</si>
  <si>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</si>
  <si>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</si>
  <si>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</si>
  <si>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</si>
  <si>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</si>
  <si>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</si>
  <si>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</si>
  <si>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</si>
  <si>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</si>
  <si>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</si>
  <si>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</si>
  <si>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</si>
  <si>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</si>
  <si>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</si>
  <si>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</si>
  <si>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</si>
  <si>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</si>
  <si>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</si>
  <si>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</si>
  <si>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</si>
  <si>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</si>
  <si>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</si>
  <si>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</si>
  <si>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</si>
  <si>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</si>
  <si>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</si>
  <si>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</si>
  <si>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</si>
  <si>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</si>
  <si>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</si>
  <si>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</si>
  <si>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</si>
  <si>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</si>
  <si>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</si>
  <si>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</si>
  <si>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</si>
  <si>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</si>
  <si>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</si>
  <si>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</si>
  <si>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</si>
  <si>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</si>
  <si>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</si>
  <si>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</si>
  <si>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</si>
  <si>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</si>
  <si>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</si>
  <si>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</si>
  <si>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</si>
  <si>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</si>
  <si>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</si>
  <si>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</si>
  <si>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</si>
  <si>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</si>
  <si>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</si>
  <si>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</si>
  <si>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</si>
  <si>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</si>
  <si>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</si>
  <si>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</si>
  <si>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</si>
  <si>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</si>
  <si>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</si>
  <si>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</si>
  <si>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</si>
  <si>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</si>
  <si>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</si>
  <si>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</si>
  <si>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</si>
  <si>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</si>
  <si>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</si>
  <si>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</si>
  <si>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</si>
  <si>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</si>
  <si>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</si>
  <si>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</si>
  <si>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</si>
  <si>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</si>
  <si>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</si>
  <si>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</si>
  <si>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</si>
  <si>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</si>
  <si>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</si>
  <si>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</si>
  <si>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</si>
  <si>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</si>
  <si>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</si>
  <si>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</si>
  <si>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</si>
  <si>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</si>
  <si>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</si>
  <si>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</si>
  <si>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</si>
  <si>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</si>
  <si>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</si>
  <si>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</si>
  <si>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</si>
  <si>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</si>
  <si>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</si>
  <si>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</si>
  <si>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</si>
  <si>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</si>
  <si>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</si>
  <si>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</si>
  <si>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</si>
  <si>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</si>
  <si>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</si>
  <si>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</si>
  <si>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</si>
  <si>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</si>
  <si>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</si>
  <si>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</si>
  <si>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</si>
  <si>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</si>
  <si>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</si>
  <si>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</si>
  <si>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</si>
  <si>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</si>
  <si>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</si>
  <si>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</si>
  <si>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</si>
  <si>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</si>
  <si>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</si>
  <si>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</si>
  <si>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</si>
  <si>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</si>
  <si>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</si>
  <si>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</si>
  <si>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</si>
  <si>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</si>
  <si>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</si>
  <si>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</si>
  <si>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</si>
  <si>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</si>
  <si>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</si>
  <si>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</si>
  <si>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</si>
  <si>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</si>
  <si>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</si>
  <si>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</si>
  <si>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</si>
  <si>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</si>
  <si>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</si>
  <si>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</si>
  <si>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</si>
  <si>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</si>
  <si>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</si>
  <si>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</si>
  <si>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</si>
  <si>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</si>
  <si>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</si>
  <si>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</si>
  <si>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</si>
  <si>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</si>
  <si>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</si>
  <si>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</si>
  <si>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</si>
  <si>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</si>
  <si>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</si>
  <si>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</si>
  <si>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</si>
  <si>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</si>
  <si>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</si>
  <si>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</si>
  <si>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</si>
  <si>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</si>
  <si>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</si>
  <si>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</si>
  <si>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</si>
  <si>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</si>
  <si>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</si>
  <si>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</si>
  <si>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</si>
  <si>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</si>
  <si>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</si>
  <si>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</si>
  <si>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</si>
  <si>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</si>
  <si>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</si>
  <si>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</si>
  <si>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</si>
  <si>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</si>
  <si>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</si>
  <si>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</si>
  <si>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</si>
  <si>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</si>
  <si>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</si>
  <si>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</si>
  <si>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</si>
  <si>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</si>
  <si>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</si>
  <si>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</si>
  <si>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</si>
  <si>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</si>
  <si>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</si>
  <si>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</si>
  <si>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</si>
  <si>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</si>
  <si>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</si>
  <si>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</si>
  <si>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</si>
  <si>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</si>
  <si>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</si>
  <si>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</si>
  <si>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</si>
  <si>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</si>
  <si>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</si>
  <si>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</si>
  <si>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</si>
  <si>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</si>
  <si>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</si>
  <si>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</si>
  <si>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</si>
  <si>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</si>
  <si>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</si>
  <si>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</si>
  <si>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</si>
  <si>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</si>
  <si>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</si>
  <si>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</si>
  <si>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</si>
  <si>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</si>
  <si>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</si>
  <si>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</si>
  <si>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</si>
  <si>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</si>
  <si>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</si>
  <si>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</si>
  <si>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</si>
  <si>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</si>
  <si>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</si>
  <si>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</si>
  <si>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</si>
  <si>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</si>
  <si>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</si>
  <si>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</si>
  <si>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</si>
  <si>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</si>
  <si>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</si>
  <si>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</si>
  <si>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</si>
  <si>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</si>
  <si>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</si>
  <si>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</si>
  <si>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</si>
  <si>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</si>
  <si>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</si>
  <si>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</si>
  <si>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</si>
  <si>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</si>
  <si>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</si>
  <si>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</si>
  <si>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</si>
  <si>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</si>
  <si>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</si>
  <si>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</si>
  <si>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</si>
  <si>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</si>
  <si>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</si>
  <si>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</si>
  <si>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</si>
  <si>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</si>
  <si>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</si>
  <si>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</si>
  <si>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</si>
  <si>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</si>
  <si>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</si>
  <si>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</si>
  <si>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</si>
  <si>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</si>
  <si>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</si>
  <si>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</si>
  <si>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</si>
  <si>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</si>
  <si>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</si>
  <si>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</si>
  <si>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</si>
  <si>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</si>
  <si>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</si>
  <si>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</si>
  <si>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</si>
  <si>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</si>
  <si>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</si>
  <si>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</si>
  <si>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</si>
  <si>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</si>
  <si>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</si>
  <si>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</si>
  <si>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</si>
  <si>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</si>
  <si>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</si>
  <si>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</si>
  <si>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</si>
  <si>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</si>
  <si>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</si>
  <si>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</si>
  <si>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</si>
  <si>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</si>
  <si>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</si>
  <si>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</si>
  <si>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</si>
  <si>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</si>
  <si>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</si>
  <si>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</si>
  <si>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</si>
  <si>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</si>
  <si>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</si>
  <si>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</si>
  <si>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</si>
  <si>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</si>
  <si>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</si>
  <si>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</si>
  <si>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</si>
  <si>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</si>
  <si>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</si>
  <si>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</si>
  <si>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</si>
  <si>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</si>
  <si>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</si>
  <si>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</si>
  <si>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</si>
  <si>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</si>
  <si>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</si>
  <si>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</si>
  <si>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</si>
  <si>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</si>
  <si>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</si>
  <si>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</si>
  <si>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</si>
  <si>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</si>
  <si>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</si>
  <si>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</si>
  <si>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</si>
  <si>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</si>
  <si>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</si>
  <si>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</si>
  <si>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</si>
  <si>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</si>
  <si>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</si>
  <si>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</si>
  <si>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</si>
  <si>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</si>
  <si>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</si>
  <si>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</si>
  <si>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</si>
  <si>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</si>
  <si>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</si>
  <si>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</si>
  <si>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</si>
  <si>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</si>
  <si>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</si>
  <si>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</si>
  <si>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</si>
  <si>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</si>
  <si>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</si>
  <si>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</si>
  <si>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</si>
  <si>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</si>
  <si>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</si>
  <si>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</si>
  <si>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</si>
  <si>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</si>
  <si>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</si>
  <si>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</si>
  <si>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</si>
  <si>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</si>
  <si>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</si>
  <si>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</si>
  <si>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</si>
  <si>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</si>
  <si>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</si>
  <si>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</si>
  <si>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</si>
  <si>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</si>
  <si>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</si>
  <si>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</si>
  <si>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</si>
  <si>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</si>
  <si>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</si>
  <si>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</si>
  <si>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</si>
  <si>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</si>
  <si>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</si>
  <si>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</si>
  <si>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</si>
  <si>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</si>
  <si>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</si>
  <si>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</si>
  <si>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</si>
  <si>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</si>
  <si>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</si>
  <si>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</si>
  <si>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</si>
  <si>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</si>
  <si>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</si>
  <si>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</si>
  <si>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</si>
  <si>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</si>
  <si>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</si>
  <si>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</si>
  <si>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</si>
  <si>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</si>
  <si>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</si>
  <si>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</si>
  <si>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</si>
  <si>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</si>
  <si>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</si>
  <si>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</si>
  <si>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</si>
  <si>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</si>
  <si>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</si>
  <si>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</si>
  <si>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</si>
  <si>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</si>
  <si>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</si>
  <si>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</si>
  <si>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</si>
  <si>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</si>
  <si>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</si>
  <si>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</si>
  <si>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</si>
  <si>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</si>
  <si>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</si>
  <si>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</si>
  <si>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</si>
  <si>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</si>
  <si>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</si>
  <si>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</si>
  <si>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</si>
  <si>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</si>
  <si>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</si>
  <si>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</si>
  <si>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</si>
  <si>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</si>
  <si>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</si>
  <si>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</si>
  <si>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</si>
  <si>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</si>
  <si>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</si>
  <si>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</si>
  <si>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</si>
  <si>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</si>
  <si>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</si>
  <si>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</si>
  <si>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</si>
  <si>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</si>
  <si>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</si>
  <si>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</si>
  <si>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</si>
  <si>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</si>
  <si>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</si>
  <si>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</si>
  <si>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</si>
  <si>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</si>
  <si>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</si>
  <si>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</si>
  <si>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</si>
  <si>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</si>
  <si>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</si>
  <si>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</si>
  <si>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</si>
  <si>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</si>
  <si>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</si>
  <si>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</si>
  <si>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</si>
  <si>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</si>
  <si>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</si>
  <si>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</si>
  <si>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</si>
  <si>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</si>
  <si>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</si>
  <si>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</si>
  <si>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</si>
  <si>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</si>
  <si>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</si>
  <si>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</si>
  <si>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</si>
  <si>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</si>
  <si>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</si>
  <si>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</si>
  <si>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</si>
  <si>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</si>
  <si>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</si>
  <si>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</si>
  <si>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</si>
  <si>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</si>
  <si>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</si>
  <si>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</si>
  <si>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</si>
  <si>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</si>
  <si>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</si>
  <si>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</si>
  <si>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</si>
  <si>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</si>
  <si>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</si>
  <si>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</si>
  <si>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</si>
  <si>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</si>
  <si>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</si>
  <si>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</si>
  <si>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</si>
  <si>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</si>
  <si>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</si>
  <si>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</si>
  <si>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</si>
  <si>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</si>
  <si>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</si>
  <si>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</si>
  <si>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</si>
  <si>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</si>
  <si>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</si>
  <si>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</si>
  <si>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</si>
  <si>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</si>
  <si>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</si>
  <si>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</si>
  <si>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</si>
  <si>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</si>
  <si>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</si>
  <si>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</si>
  <si>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</si>
  <si>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</si>
  <si>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</si>
  <si>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</si>
  <si>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</si>
  <si>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</si>
  <si>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</si>
  <si>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</si>
  <si>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</si>
  <si>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</si>
  <si>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</si>
  <si>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</si>
  <si>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</si>
  <si>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</si>
  <si>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</si>
  <si>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</si>
  <si>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</si>
  <si>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</si>
  <si>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</si>
  <si>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</si>
  <si>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</si>
  <si>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</si>
  <si>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</si>
  <si>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</si>
  <si>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</si>
  <si>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</si>
  <si>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</si>
  <si>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</si>
  <si>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</si>
  <si>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</si>
  <si>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</si>
  <si>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</si>
  <si>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</si>
  <si>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</si>
  <si>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</si>
  <si>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</si>
  <si>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</si>
  <si>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</si>
  <si>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</si>
  <si>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</si>
  <si>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</si>
  <si>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</si>
  <si>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</si>
  <si>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</si>
  <si>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</si>
  <si>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</si>
  <si>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</si>
  <si>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</si>
  <si>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</si>
  <si>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</si>
  <si>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</si>
  <si>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</si>
  <si>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</si>
  <si>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</si>
  <si>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</si>
  <si>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</si>
  <si>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</si>
  <si>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</si>
  <si>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</si>
  <si>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</si>
  <si>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</si>
  <si>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</si>
  <si>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</si>
  <si>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</si>
  <si>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</si>
  <si>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</si>
  <si>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</si>
  <si>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</si>
  <si>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</si>
  <si>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</si>
  <si>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</si>
  <si>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</si>
  <si>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</si>
  <si>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</si>
  <si>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</si>
  <si>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</si>
  <si>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</si>
  <si>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</si>
  <si>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</si>
  <si>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</si>
  <si>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</si>
  <si>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</si>
  <si>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</si>
  <si>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</si>
  <si>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</si>
  <si>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</si>
  <si>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</si>
  <si>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</si>
  <si>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</si>
  <si>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</si>
  <si>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</si>
  <si>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</si>
  <si>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</si>
  <si>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</si>
  <si>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</si>
  <si>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</si>
  <si>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</si>
  <si>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</si>
  <si>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</si>
  <si>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</si>
  <si>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</si>
  <si>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</si>
  <si>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</si>
  <si>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</si>
  <si>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</si>
  <si>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</si>
  <si>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</si>
  <si>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</si>
  <si>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</si>
  <si>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</si>
  <si>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</si>
  <si>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</si>
  <si>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</si>
  <si>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</si>
  <si>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</si>
  <si>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</si>
  <si>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</si>
  <si>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</si>
  <si>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</si>
  <si>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</si>
  <si>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</si>
  <si>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</si>
  <si>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</si>
  <si>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</si>
  <si>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</si>
  <si>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</si>
  <si>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</si>
  <si>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</si>
  <si>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</si>
  <si>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</si>
  <si>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</si>
  <si>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</si>
  <si>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</si>
  <si>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</si>
  <si>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</si>
  <si>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</si>
  <si>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</si>
  <si>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</si>
  <si>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</si>
  <si>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</si>
  <si>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</si>
  <si>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</si>
  <si>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</si>
  <si>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</si>
  <si>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</si>
  <si>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</si>
  <si>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</si>
  <si>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</si>
  <si>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</si>
  <si>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</si>
  <si>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</si>
  <si>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</si>
  <si>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</si>
  <si>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</si>
  <si>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</si>
  <si>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</si>
  <si>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</si>
  <si>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</si>
  <si>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</si>
  <si>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</si>
  <si>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</si>
  <si>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</si>
  <si>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</si>
  <si>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</si>
  <si>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</si>
  <si>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</si>
  <si>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</si>
  <si>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</si>
  <si>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</si>
  <si>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</si>
  <si>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</si>
  <si>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</si>
  <si>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</si>
  <si>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</si>
  <si>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</si>
  <si>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</si>
  <si>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</si>
  <si>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</si>
  <si>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</si>
  <si>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</si>
  <si>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</si>
  <si>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</si>
  <si>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</si>
  <si>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</si>
  <si>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</si>
  <si>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</si>
  <si>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</si>
  <si>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</si>
  <si>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</si>
  <si>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</si>
  <si>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</si>
  <si>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</si>
  <si>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</si>
  <si>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</si>
  <si>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</si>
  <si>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</si>
  <si>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</si>
  <si>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</si>
  <si>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</si>
  <si>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</si>
  <si>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</si>
  <si>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</si>
  <si>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</si>
  <si>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</si>
  <si>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</si>
  <si>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</si>
  <si>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</si>
  <si>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</si>
  <si>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</si>
  <si>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</si>
  <si>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</si>
  <si>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</si>
  <si>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</si>
  <si>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</si>
  <si>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</si>
  <si>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</si>
  <si>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</si>
  <si>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</si>
  <si>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</si>
  <si>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</si>
  <si>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</si>
  <si>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</si>
  <si>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</si>
  <si>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</si>
  <si>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</si>
  <si>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</si>
  <si>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</si>
  <si>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</si>
  <si>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</si>
  <si>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</si>
  <si>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</si>
  <si>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</si>
  <si>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</si>
  <si>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</si>
  <si>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</si>
  <si>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</si>
  <si>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</si>
  <si>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</si>
  <si>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</si>
  <si>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</si>
  <si>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</si>
  <si>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</si>
  <si>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</si>
  <si>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</si>
  <si>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</si>
  <si>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</si>
  <si>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</si>
  <si>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</si>
  <si>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</si>
  <si>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</si>
  <si>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</si>
  <si>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</si>
  <si>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</si>
  <si>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</si>
  <si>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</si>
  <si>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</si>
  <si>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</si>
  <si>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</si>
  <si>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</si>
  <si>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</si>
  <si>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</si>
  <si>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</si>
  <si>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</si>
  <si>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</si>
  <si>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</si>
  <si>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</si>
  <si>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</si>
  <si>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</si>
  <si>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</si>
  <si>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</si>
  <si>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</si>
  <si>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</si>
  <si>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</si>
  <si>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</si>
  <si>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</si>
  <si>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</si>
  <si>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</si>
  <si>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</si>
  <si>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</si>
  <si>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</si>
  <si>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</si>
  <si>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</si>
  <si>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</si>
  <si>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</si>
  <si>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</si>
  <si>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</si>
  <si>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</si>
  <si>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</si>
  <si>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</si>
  <si>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</si>
  <si>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</si>
  <si>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</si>
  <si>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</si>
  <si>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</si>
  <si>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</si>
  <si>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</si>
  <si>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</si>
  <si>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</si>
  <si>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</si>
  <si>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</si>
  <si>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</si>
  <si>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</si>
  <si>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</si>
  <si>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</si>
  <si>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</si>
  <si>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</si>
  <si>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</si>
  <si>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</si>
  <si>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</si>
  <si>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</si>
  <si>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</si>
  <si>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</si>
  <si>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</si>
  <si>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</si>
  <si>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</si>
  <si>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</si>
  <si>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</si>
  <si>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</si>
  <si>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</si>
  <si>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</si>
  <si>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</si>
  <si>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</si>
  <si>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</si>
  <si>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</si>
  <si>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</si>
  <si>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</si>
  <si>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</si>
  <si>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</si>
  <si>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</si>
  <si>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</si>
  <si>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</si>
  <si>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</si>
  <si>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</si>
  <si>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</si>
  <si>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</si>
  <si>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</si>
  <si>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</si>
  <si>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</si>
  <si>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</si>
  <si>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</si>
  <si>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</si>
  <si>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</si>
  <si>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</si>
  <si>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</si>
  <si>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</si>
  <si>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</si>
  <si>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</si>
  <si>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</si>
  <si>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</si>
  <si>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</si>
  <si>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</si>
  <si>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</si>
  <si>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</si>
  <si>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</si>
  <si>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</si>
  <si>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</si>
  <si>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</si>
  <si>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</si>
  <si>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</si>
  <si>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</si>
  <si>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</si>
  <si>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</si>
  <si>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</si>
  <si>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</si>
  <si>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</si>
  <si>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</si>
  <si>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</si>
  <si>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</si>
  <si>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</si>
  <si>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</si>
  <si>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</si>
  <si>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</si>
  <si>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</si>
  <si>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</si>
  <si>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</si>
  <si>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</si>
  <si>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</si>
  <si>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</si>
  <si>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</si>
  <si>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</si>
  <si>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</si>
  <si>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</si>
  <si>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</si>
  <si>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</si>
  <si>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</si>
  <si>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</si>
  <si>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</si>
  <si>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</si>
  <si>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</si>
  <si>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</si>
  <si>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</si>
  <si>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</si>
  <si>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</si>
  <si>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</si>
  <si>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</si>
  <si>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</si>
  <si>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</si>
  <si>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</si>
  <si>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</si>
  <si>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</si>
  <si>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</si>
  <si>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</si>
  <si>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</si>
  <si>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</si>
  <si>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</si>
  <si>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</si>
  <si>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</si>
  <si>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</si>
  <si>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</si>
  <si>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</si>
  <si>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</si>
  <si>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</si>
  <si>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</si>
  <si>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</si>
  <si>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</si>
  <si>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</si>
  <si>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</si>
  <si>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</si>
  <si>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</si>
  <si>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</si>
  <si>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</si>
  <si>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</si>
  <si>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</si>
  <si>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</si>
  <si>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</si>
  <si>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</si>
  <si>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</si>
  <si>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</si>
  <si>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</si>
  <si>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</si>
  <si>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</si>
  <si>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</si>
  <si>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</si>
  <si>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</si>
  <si>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</si>
  <si>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</si>
  <si>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</si>
  <si>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</si>
  <si>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</si>
  <si>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</si>
  <si>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</si>
  <si>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</si>
  <si>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</si>
  <si>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</si>
  <si>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</si>
  <si>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</si>
  <si>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</si>
  <si>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</si>
  <si>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</si>
  <si>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</si>
  <si>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</si>
  <si>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</si>
  <si>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</si>
  <si>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</si>
  <si>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</si>
  <si>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</si>
  <si>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</si>
  <si>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</si>
  <si>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</si>
  <si>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</si>
  <si>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</si>
  <si>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</si>
  <si>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</si>
  <si>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</si>
  <si>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</si>
  <si>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</si>
  <si>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</si>
  <si>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</si>
  <si>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</si>
  <si>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</si>
  <si>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</si>
  <si>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</si>
  <si>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</si>
  <si>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</si>
  <si>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</si>
  <si>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</si>
  <si>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</si>
  <si>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</si>
  <si>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</si>
  <si>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</si>
  <si>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</si>
  <si>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</si>
  <si>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</si>
  <si>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</si>
  <si>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</si>
  <si>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</si>
  <si>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</si>
  <si>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</si>
  <si>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</si>
  <si>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</si>
  <si>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</si>
  <si>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</si>
  <si>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</si>
  <si>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</si>
  <si>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</si>
  <si>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</si>
  <si>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</si>
  <si>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</si>
  <si>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</si>
  <si>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</si>
  <si>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</si>
  <si>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</si>
  <si>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</si>
  <si>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</si>
  <si>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</si>
  <si>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</si>
  <si>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</si>
  <si>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</si>
  <si>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</si>
  <si>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</si>
  <si>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</si>
  <si>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</si>
  <si>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</si>
  <si>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</si>
  <si>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</si>
  <si>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</si>
  <si>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</si>
  <si>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</si>
  <si>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</si>
  <si>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</si>
  <si>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</si>
  <si>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</si>
  <si>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</si>
  <si>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</si>
  <si>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</si>
  <si>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</si>
  <si>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</si>
  <si>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</si>
  <si>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</si>
  <si>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</si>
  <si>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</si>
  <si>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</si>
  <si>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</si>
  <si>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</si>
  <si>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</si>
  <si>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</si>
  <si>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</si>
  <si>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</si>
  <si>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</si>
  <si>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</si>
  <si>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</si>
  <si>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</si>
  <si>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</si>
  <si>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</si>
  <si>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</si>
  <si>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</si>
  <si>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</si>
  <si>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</si>
  <si>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</si>
  <si>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</si>
  <si>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</si>
  <si>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</si>
  <si>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</si>
  <si>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</si>
  <si>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</si>
  <si>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</si>
  <si>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</si>
  <si>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</si>
  <si>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</si>
  <si>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</si>
  <si>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</si>
  <si>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</si>
  <si>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</si>
  <si>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</si>
  <si>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</si>
  <si>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</si>
  <si>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</si>
  <si>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</si>
  <si>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</si>
  <si>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</si>
  <si>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</si>
  <si>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</si>
  <si>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</si>
  <si>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</si>
  <si>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</si>
  <si>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</si>
  <si>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</si>
  <si>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</si>
  <si>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</si>
  <si>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</si>
  <si>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</si>
  <si>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</si>
  <si>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</si>
  <si>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</si>
  <si>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</si>
  <si>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</si>
  <si>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</si>
  <si>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</si>
  <si>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</si>
  <si>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</si>
  <si>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</si>
  <si>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</si>
  <si>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</si>
  <si>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</si>
  <si>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</si>
  <si>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</si>
  <si>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</si>
  <si>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</si>
  <si>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</si>
  <si>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</si>
  <si>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</si>
  <si>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</si>
  <si>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</si>
  <si>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</si>
  <si>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</si>
  <si>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</si>
  <si>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</si>
  <si>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</si>
  <si>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</si>
  <si>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</si>
  <si>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</si>
  <si>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</si>
  <si>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</si>
  <si>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</si>
  <si>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</si>
  <si>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</si>
  <si>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</si>
  <si>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</si>
  <si>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</si>
  <si>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</si>
  <si>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</si>
  <si>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</si>
  <si>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</si>
  <si>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</si>
  <si>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</si>
  <si>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</si>
  <si>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</si>
  <si>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</si>
  <si>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</si>
  <si>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</si>
  <si>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</si>
  <si>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</si>
  <si>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</si>
  <si>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</si>
  <si>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</si>
  <si>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</si>
  <si>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</si>
  <si>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</si>
  <si>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</si>
  <si>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</si>
  <si>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</si>
  <si>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</si>
  <si>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</si>
  <si>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</si>
  <si>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</si>
  <si>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</si>
  <si>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</si>
  <si>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</si>
  <si>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</si>
  <si>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</si>
  <si>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</si>
  <si>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</si>
  <si>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</si>
  <si>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</si>
  <si>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</si>
  <si>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</si>
  <si>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</si>
  <si>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</si>
  <si>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</si>
  <si>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</si>
  <si>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</si>
  <si>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</si>
  <si>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</si>
  <si>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</si>
  <si>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</si>
  <si>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</si>
  <si>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</si>
  <si>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</si>
  <si>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</si>
  <si>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</si>
  <si>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</si>
  <si>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</si>
  <si>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</si>
  <si>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</si>
  <si>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</si>
  <si>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</si>
  <si>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</si>
  <si>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</si>
  <si>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</si>
  <si>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</si>
  <si>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</si>
  <si>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</si>
  <si>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</si>
  <si>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</si>
  <si>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</si>
  <si>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</si>
  <si>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</si>
  <si>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</si>
  <si>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</si>
  <si>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</si>
  <si>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</si>
  <si>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</si>
  <si>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</si>
  <si>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</si>
  <si>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</si>
  <si>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</si>
  <si>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</si>
  <si>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</si>
  <si>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</si>
  <si>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</si>
  <si>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</si>
  <si>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</si>
  <si>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</si>
  <si>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</si>
  <si>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</si>
  <si>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</si>
  <si>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</si>
  <si>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</si>
  <si>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</si>
  <si>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</si>
  <si>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</si>
  <si>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</si>
  <si>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</si>
  <si>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</si>
  <si>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</si>
  <si>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</si>
  <si>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</si>
  <si>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</si>
  <si>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</si>
  <si>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</si>
  <si>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</si>
  <si>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</si>
  <si>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</si>
  <si>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</si>
  <si>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</si>
  <si>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</si>
  <si>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</si>
  <si>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</si>
  <si>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</si>
  <si>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</si>
  <si>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</si>
  <si>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</si>
  <si>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</si>
  <si>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</si>
  <si>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</si>
  <si>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</si>
  <si>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</si>
  <si>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</si>
  <si>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</si>
  <si>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</si>
  <si>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</si>
  <si>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</si>
  <si>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</si>
  <si>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</si>
  <si>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</si>
  <si>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</si>
  <si>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</si>
  <si>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</si>
  <si>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</si>
  <si>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</si>
  <si>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</si>
  <si>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</si>
  <si>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</si>
  <si>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</si>
  <si>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</si>
  <si>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</si>
  <si>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</si>
  <si>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</si>
  <si>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</si>
  <si>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</si>
  <si>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</si>
  <si>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</si>
  <si>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</si>
  <si>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</si>
  <si>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</si>
  <si>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</si>
  <si>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</si>
  <si>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</si>
  <si>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</si>
  <si>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</si>
  <si>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</si>
  <si>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</si>
  <si>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</si>
  <si>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</si>
  <si>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</si>
  <si>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</si>
  <si>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</si>
  <si>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</si>
  <si>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</si>
  <si>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</si>
  <si>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</si>
  <si>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</si>
  <si>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</si>
  <si>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</si>
  <si>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</si>
  <si>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</si>
  <si>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</si>
  <si>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</si>
  <si>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</si>
  <si>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</si>
  <si>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</si>
  <si>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</si>
  <si>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</si>
  <si>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</si>
  <si>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</si>
  <si>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</si>
  <si>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</si>
  <si>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</si>
  <si>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</si>
  <si>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</si>
  <si>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</si>
  <si>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</si>
  <si>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</si>
  <si>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</si>
  <si>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</si>
  <si>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</si>
  <si>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</si>
  <si>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</si>
  <si>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</si>
  <si>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</si>
  <si>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</si>
  <si>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</si>
  <si>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</si>
  <si>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</si>
  <si>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</si>
  <si>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</si>
  <si>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</si>
  <si>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</si>
  <si>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</si>
  <si>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</si>
  <si>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</si>
  <si>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</si>
  <si>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</si>
  <si>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</si>
  <si>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</si>
  <si>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</si>
  <si>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</si>
  <si>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</si>
  <si>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</si>
  <si>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</si>
  <si>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</si>
  <si>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</si>
  <si>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</si>
  <si>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</si>
  <si>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</si>
  <si>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</si>
  <si>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</si>
  <si>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</si>
  <si>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</si>
  <si>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</si>
  <si>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</si>
  <si>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</si>
  <si>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</si>
  <si>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</si>
  <si>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</si>
  <si>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</si>
  <si>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</si>
  <si>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</si>
  <si>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</si>
  <si>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</si>
  <si>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</si>
  <si>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</si>
  <si>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</si>
  <si>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</si>
  <si>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</si>
  <si>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</si>
  <si>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</si>
  <si>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</si>
  <si>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</si>
  <si>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</si>
  <si>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</si>
  <si>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</si>
  <si>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</si>
  <si>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</si>
  <si>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</si>
  <si>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</si>
  <si>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</si>
  <si>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</si>
  <si>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</si>
  <si>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</si>
  <si>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</si>
  <si>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</si>
  <si>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</si>
  <si>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</si>
  <si>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</si>
  <si>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</si>
  <si>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</si>
  <si>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</si>
  <si>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</si>
  <si>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</si>
  <si>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</si>
  <si>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</si>
  <si>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</si>
  <si>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</si>
  <si>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</si>
  <si>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</si>
  <si>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</si>
  <si>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</si>
  <si>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</si>
  <si>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</si>
  <si>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</si>
  <si>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</si>
  <si>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</si>
  <si>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</si>
  <si>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</si>
  <si>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</si>
  <si>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</si>
  <si>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</si>
  <si>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</si>
  <si>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</si>
  <si>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</si>
  <si>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</si>
  <si>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</si>
  <si>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</si>
  <si>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</si>
  <si>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</si>
  <si>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</si>
  <si>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</si>
  <si>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</si>
  <si>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</si>
  <si>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</si>
  <si>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</si>
  <si>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</si>
  <si>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</si>
  <si>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</si>
  <si>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</si>
  <si>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</si>
  <si>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</si>
  <si>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</si>
  <si>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</si>
  <si>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</si>
  <si>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</si>
  <si>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</si>
  <si>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</si>
  <si>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</si>
  <si>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</si>
  <si>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</si>
  <si>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</si>
  <si>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</si>
  <si>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</si>
  <si>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</si>
  <si>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</si>
  <si>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</si>
  <si>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</si>
  <si>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</si>
  <si>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</si>
  <si>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</si>
  <si>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</si>
  <si>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</si>
  <si>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</si>
  <si>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</si>
  <si>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</si>
  <si>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</si>
  <si>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</si>
  <si>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</si>
  <si>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</si>
  <si>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</si>
  <si>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</si>
  <si>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</si>
  <si>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</si>
  <si>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</si>
  <si>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</si>
  <si>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</si>
  <si>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</si>
  <si>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</si>
  <si>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</si>
  <si>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</si>
  <si>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</si>
  <si>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</si>
  <si>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</si>
  <si>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</si>
  <si>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</si>
  <si>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</si>
  <si>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</si>
  <si>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</si>
  <si>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</si>
  <si>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</si>
  <si>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</si>
  <si>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</si>
  <si>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</si>
  <si>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</si>
  <si>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</si>
  <si>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</si>
  <si>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</si>
  <si>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</si>
  <si>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</si>
  <si>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</si>
  <si>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</si>
  <si>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</si>
  <si>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</si>
  <si>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</si>
  <si>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</si>
  <si>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</si>
  <si>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</si>
  <si>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</si>
  <si>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</si>
  <si>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</si>
  <si>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</si>
  <si>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</si>
  <si>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</si>
  <si>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</si>
  <si>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</si>
  <si>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</si>
  <si>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</si>
  <si>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</si>
  <si>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</si>
  <si>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</si>
  <si>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</si>
  <si>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</si>
  <si>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</si>
  <si>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</si>
  <si>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</si>
  <si>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</si>
  <si>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</si>
  <si>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</si>
  <si>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</si>
  <si>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</si>
  <si>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</si>
  <si>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</si>
  <si>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</si>
  <si>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</si>
  <si>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</si>
  <si>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</si>
  <si>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</si>
  <si>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</si>
  <si>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</si>
  <si>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</si>
  <si>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</si>
  <si>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</si>
  <si>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</si>
  <si>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</si>
  <si>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</si>
  <si>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</si>
  <si>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</si>
  <si>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</si>
  <si>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</si>
  <si>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</si>
  <si>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</si>
  <si>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</si>
  <si>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</si>
  <si>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</si>
  <si>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</si>
  <si>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</si>
  <si>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</si>
  <si>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</si>
  <si>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</si>
  <si>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</si>
  <si>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</si>
  <si>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</si>
  <si>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</si>
  <si>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</si>
  <si>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</si>
  <si>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</si>
  <si>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</si>
  <si>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</si>
  <si>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</si>
  <si>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</si>
  <si>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</si>
  <si>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</si>
  <si>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</si>
  <si>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</si>
  <si>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</si>
  <si>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</si>
  <si>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</si>
  <si>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</si>
  <si>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</si>
  <si>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</si>
  <si>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</si>
  <si>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</si>
  <si>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</si>
  <si>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</si>
  <si>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</si>
  <si>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</si>
  <si>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</si>
  <si>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</si>
  <si>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</si>
  <si>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</si>
  <si>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</si>
  <si>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</si>
  <si>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</si>
  <si>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</si>
  <si>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</si>
  <si>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</si>
  <si>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</si>
  <si>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</si>
  <si>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</si>
  <si>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</si>
  <si>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</si>
  <si>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</si>
  <si>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</si>
  <si>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</si>
  <si>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</si>
  <si>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</si>
  <si>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</si>
  <si>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</si>
  <si>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</si>
  <si>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</si>
  <si>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</si>
  <si>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</si>
  <si>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</si>
  <si>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</si>
  <si>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</si>
  <si>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</si>
  <si>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</si>
  <si>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</si>
  <si>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</si>
  <si>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</si>
  <si>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</si>
  <si>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</si>
  <si>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</si>
  <si>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</si>
  <si>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</si>
  <si>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</si>
  <si>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</si>
  <si>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</si>
  <si>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</si>
  <si>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</si>
  <si>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</si>
  <si>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</si>
  <si>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</si>
  <si>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</si>
  <si>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</si>
  <si>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</si>
  <si>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</si>
  <si>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</si>
  <si>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</si>
  <si>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</si>
  <si>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</si>
  <si>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</si>
  <si>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</si>
  <si>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</si>
  <si>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</si>
  <si>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</si>
  <si>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</si>
  <si>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</si>
  <si>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</si>
  <si>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</si>
  <si>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</si>
  <si>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</si>
  <si>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</si>
  <si>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</si>
  <si>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</si>
  <si>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</si>
  <si>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</si>
  <si>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</si>
  <si>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</si>
  <si>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</si>
  <si>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</si>
  <si>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</si>
  <si>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</si>
  <si>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</si>
  <si>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</si>
  <si>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</si>
  <si>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</si>
  <si>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</si>
  <si>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</si>
  <si>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</si>
  <si>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</si>
  <si>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</si>
  <si>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</si>
  <si>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</si>
  <si>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</si>
  <si>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</si>
  <si>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</si>
  <si>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</si>
  <si>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</si>
  <si>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</si>
  <si>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</si>
  <si>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</si>
  <si>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</si>
  <si>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</si>
  <si>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</si>
  <si>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</si>
  <si>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</si>
  <si>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</si>
  <si>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</si>
  <si>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</si>
  <si>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</si>
  <si>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</si>
  <si>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</si>
  <si>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</si>
  <si>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</si>
  <si>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</si>
  <si>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</si>
  <si>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</si>
  <si>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</si>
  <si>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</si>
  <si>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</si>
  <si>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</si>
  <si>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</si>
  <si>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</si>
  <si>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</si>
  <si>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</si>
  <si>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</si>
  <si>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</si>
  <si>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</si>
  <si>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</si>
  <si>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</si>
  <si>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</si>
  <si>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</si>
  <si>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</si>
  <si>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</si>
  <si>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</si>
  <si>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</si>
  <si>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</si>
  <si>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</si>
  <si>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</si>
  <si>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</si>
  <si>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</si>
  <si>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</si>
  <si>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</si>
  <si>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</si>
  <si>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</si>
  <si>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</si>
  <si>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</si>
  <si>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</si>
  <si>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</si>
  <si>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</si>
  <si>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</si>
  <si>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</si>
  <si>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</si>
  <si>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</si>
  <si>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</si>
  <si>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</si>
  <si>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</si>
  <si>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</si>
  <si>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</si>
  <si>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</si>
  <si>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</si>
  <si>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</si>
  <si>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</si>
  <si>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</si>
  <si>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</si>
  <si>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</si>
  <si>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</si>
  <si>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</si>
  <si>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</si>
  <si>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</si>
  <si>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</si>
  <si>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</si>
  <si>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</si>
  <si>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</si>
  <si>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</si>
  <si>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</si>
  <si>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</si>
  <si>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</si>
  <si>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</si>
  <si>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</si>
  <si>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</si>
  <si>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</si>
  <si>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</si>
  <si>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</si>
  <si>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</si>
  <si>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</si>
  <si>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</si>
  <si>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</si>
  <si>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</si>
  <si>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</si>
  <si>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</si>
  <si>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</si>
  <si>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</si>
  <si>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</si>
  <si>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</si>
  <si>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</si>
  <si>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</si>
  <si>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</si>
  <si>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</si>
  <si>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</si>
  <si>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</si>
  <si>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</si>
  <si>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</si>
  <si>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</si>
  <si>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</si>
  <si>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</si>
  <si>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</si>
  <si>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</si>
  <si>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</si>
  <si>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</si>
  <si>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</si>
  <si>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</si>
  <si>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</si>
  <si>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</si>
  <si>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</si>
  <si>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</si>
  <si>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</si>
  <si>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</si>
  <si>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</si>
  <si>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</si>
  <si>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</si>
  <si>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</si>
  <si>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</si>
  <si>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</si>
  <si>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</si>
  <si>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</si>
  <si>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</si>
  <si>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</si>
  <si>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</si>
  <si>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</si>
  <si>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</si>
  <si>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</si>
  <si>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</si>
  <si>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</si>
  <si>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</si>
  <si>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</si>
  <si>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</si>
  <si>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</si>
  <si>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</si>
  <si>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</si>
  <si>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</si>
  <si>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</si>
  <si>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</si>
  <si>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</si>
  <si>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</si>
  <si>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</si>
  <si>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</si>
  <si>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</si>
  <si>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</si>
  <si>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</si>
  <si>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</si>
  <si>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</si>
  <si>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</si>
  <si>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</si>
  <si>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</si>
  <si>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</si>
  <si>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</si>
  <si>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</si>
  <si>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</si>
  <si>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</si>
  <si>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</si>
  <si>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</si>
  <si>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</si>
  <si>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</si>
  <si>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</si>
  <si>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</si>
  <si>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</si>
  <si>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</si>
  <si>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</si>
  <si>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</si>
  <si>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</si>
  <si>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</si>
  <si>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</si>
  <si>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</si>
  <si>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</si>
  <si>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</si>
  <si>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</si>
  <si>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</si>
  <si>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</si>
  <si>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</si>
  <si>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</si>
  <si>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</si>
  <si>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</si>
  <si>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</si>
  <si>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</si>
  <si>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</si>
  <si>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</si>
  <si>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</si>
  <si>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</si>
  <si>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</si>
  <si>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</si>
  <si>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</si>
  <si>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</si>
  <si>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</si>
  <si>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</si>
  <si>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</si>
  <si>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</si>
  <si>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</si>
  <si>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</si>
  <si>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</si>
  <si>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</si>
  <si>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</si>
  <si>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</si>
  <si>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</si>
  <si>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</si>
  <si>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</si>
  <si>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</si>
  <si>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</si>
  <si>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</si>
  <si>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</si>
  <si>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</si>
  <si>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</si>
  <si>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</si>
  <si>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</si>
  <si>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</si>
  <si>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</si>
  <si>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</si>
  <si>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</si>
  <si>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</si>
  <si>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</si>
  <si>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</si>
  <si>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</si>
  <si>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</si>
  <si>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</si>
  <si>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</si>
  <si>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</si>
  <si>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</si>
  <si>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</si>
  <si>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</si>
  <si>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</si>
  <si>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</si>
  <si>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</si>
  <si>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</si>
  <si>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</si>
  <si>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</si>
  <si>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</si>
  <si>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</si>
  <si>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</si>
  <si>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</si>
  <si>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</si>
  <si>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</si>
  <si>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</si>
  <si>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</si>
  <si>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</si>
  <si>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</si>
  <si>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</si>
  <si>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</si>
  <si>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</si>
  <si>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</si>
  <si>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</si>
  <si>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</si>
  <si>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</si>
  <si>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</si>
  <si>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</si>
  <si>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</si>
  <si>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</si>
  <si>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</si>
  <si>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</si>
  <si>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</si>
  <si>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</si>
  <si>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</si>
  <si>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</si>
  <si>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</si>
  <si>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</si>
  <si>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</si>
  <si>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</si>
  <si>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</si>
  <si>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</si>
  <si>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</si>
  <si>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</si>
  <si>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</si>
  <si>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</si>
  <si>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</si>
  <si>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</si>
  <si>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</si>
  <si>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</si>
  <si>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</si>
  <si>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</si>
  <si>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</si>
  <si>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</si>
  <si>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</si>
  <si>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</si>
  <si>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</si>
  <si>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</si>
  <si>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</si>
  <si>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</si>
  <si>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</si>
  <si>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</si>
  <si>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</si>
  <si>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</si>
  <si>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</si>
  <si>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</si>
  <si>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</si>
  <si>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</si>
  <si>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</si>
  <si>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</si>
  <si>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</si>
  <si>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</si>
  <si>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</si>
  <si>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</si>
  <si>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</si>
  <si>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</si>
  <si>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</si>
  <si>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</si>
  <si>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</si>
  <si>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</si>
  <si>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</si>
  <si>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</si>
  <si>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</si>
  <si>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</si>
  <si>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</si>
  <si>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</si>
  <si>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</si>
  <si>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</si>
  <si>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</si>
  <si>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</si>
  <si>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</si>
  <si>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</si>
  <si>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</si>
  <si>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</si>
  <si>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</si>
  <si>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</si>
  <si>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</si>
  <si>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</si>
  <si>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</si>
  <si>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</si>
  <si>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</si>
  <si>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</si>
  <si>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</si>
  <si>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</si>
  <si>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</si>
  <si>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</si>
  <si>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</si>
  <si>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</si>
  <si>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</si>
  <si>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</si>
  <si>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</si>
  <si>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</si>
  <si>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</si>
  <si>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</si>
  <si>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</si>
  <si>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</si>
  <si>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</si>
  <si>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</si>
  <si>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</si>
  <si>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</si>
  <si>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</si>
  <si>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</si>
  <si>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</si>
  <si>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</si>
  <si>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</si>
  <si>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</si>
  <si>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</si>
  <si>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</si>
  <si>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</si>
  <si>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</si>
  <si>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</si>
  <si>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</si>
  <si>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</si>
  <si>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</si>
  <si>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</si>
  <si>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</si>
  <si>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</si>
  <si>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</si>
  <si>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</si>
  <si>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</si>
  <si>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</si>
  <si>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</si>
  <si>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</si>
  <si>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</si>
  <si>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</si>
  <si>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</si>
  <si>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</si>
  <si>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</si>
  <si>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</si>
  <si>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</si>
  <si>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</si>
  <si>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</si>
  <si>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</si>
  <si>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</si>
  <si>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</si>
  <si>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</si>
  <si>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</si>
  <si>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</si>
  <si>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</si>
  <si>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</si>
  <si>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</si>
  <si>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</si>
  <si>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</si>
  <si>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</si>
  <si>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</si>
  <si>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</si>
  <si>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</si>
  <si>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</si>
  <si>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</si>
  <si>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</si>
  <si>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</si>
  <si>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</si>
  <si>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</si>
  <si>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</si>
  <si>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</si>
  <si>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</si>
  <si>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</si>
  <si>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</si>
  <si>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</si>
  <si>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</si>
  <si>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</si>
  <si>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</si>
  <si>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</si>
  <si>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</si>
  <si>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</si>
  <si>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</si>
  <si>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</si>
  <si>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</si>
  <si>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</si>
  <si>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</si>
  <si>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</si>
  <si>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</si>
  <si>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</si>
  <si>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</si>
  <si>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</si>
  <si>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</si>
  <si>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</si>
  <si>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</si>
  <si>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</si>
  <si>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</si>
  <si>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</si>
  <si>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</si>
  <si>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</si>
  <si>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</si>
  <si>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</si>
  <si>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</si>
  <si>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</si>
  <si>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</si>
  <si>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</si>
  <si>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</si>
  <si>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</si>
  <si>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</si>
  <si>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</si>
  <si>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</si>
  <si>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</si>
  <si>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</si>
  <si>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</si>
  <si>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</si>
  <si>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</si>
  <si>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</si>
  <si>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</si>
  <si>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</si>
  <si>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</si>
  <si>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</si>
  <si>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</si>
  <si>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</si>
  <si>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</si>
  <si>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</si>
  <si>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</si>
  <si>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</si>
  <si>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</si>
  <si>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</si>
  <si>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</si>
  <si>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</si>
  <si>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</si>
  <si>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</si>
  <si>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</si>
  <si>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</si>
  <si>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</si>
  <si>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</si>
  <si>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</si>
  <si>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</si>
  <si>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</si>
  <si>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</si>
  <si>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</si>
  <si>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</si>
  <si>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</si>
  <si>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</si>
  <si>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</si>
  <si>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</si>
  <si>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</si>
  <si>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</si>
  <si>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</si>
  <si>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</si>
  <si>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</si>
  <si>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</si>
  <si>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</si>
  <si>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</si>
  <si>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</si>
  <si>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</si>
  <si>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</si>
  <si>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</si>
  <si>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</si>
  <si>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</si>
  <si>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</si>
  <si>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</si>
  <si>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</si>
  <si>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</si>
  <si>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</si>
  <si>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</si>
  <si>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</si>
  <si>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</si>
  <si>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</si>
  <si>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</si>
  <si>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</si>
  <si>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</si>
  <si>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</si>
  <si>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</si>
  <si>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</si>
  <si>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</si>
  <si>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</si>
  <si>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</si>
  <si>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</si>
  <si>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</si>
  <si>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</si>
  <si>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</si>
  <si>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</si>
  <si>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</si>
  <si>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</si>
  <si>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</si>
  <si>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</si>
  <si>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</si>
  <si>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</si>
  <si>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</si>
  <si>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</si>
  <si>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</si>
  <si>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</si>
  <si>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</si>
  <si>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</si>
  <si>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</si>
  <si>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</si>
  <si>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</si>
  <si>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</si>
  <si>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</si>
  <si>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</si>
  <si>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</si>
  <si>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</si>
  <si>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</si>
  <si>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</si>
  <si>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</si>
  <si>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</si>
  <si>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</si>
  <si>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</si>
  <si>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</si>
  <si>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</si>
  <si>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</si>
  <si>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</si>
  <si>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</si>
  <si>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</si>
  <si>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</si>
  <si>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</si>
  <si>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</si>
  <si>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</si>
  <si>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</si>
  <si>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</si>
  <si>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</si>
  <si>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</si>
  <si>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</si>
  <si>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</si>
  <si>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</si>
  <si>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</si>
  <si>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</si>
  <si>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</si>
  <si>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</si>
  <si>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</si>
  <si>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</si>
  <si>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</si>
  <si>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</si>
  <si>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</si>
  <si>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</si>
  <si>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</si>
  <si>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</si>
  <si>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</si>
  <si>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</si>
  <si>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</si>
  <si>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</si>
  <si>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</si>
  <si>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</si>
  <si>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</si>
  <si>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</si>
  <si>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</si>
  <si>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</si>
  <si>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</si>
  <si>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</si>
  <si>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</si>
  <si>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</si>
  <si>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</si>
  <si>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</si>
  <si>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</si>
  <si>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</si>
  <si>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</si>
  <si>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</si>
  <si>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</si>
  <si>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</si>
  <si>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</si>
  <si>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</si>
  <si>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</si>
  <si>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</si>
  <si>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</si>
  <si>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</si>
  <si>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</si>
  <si>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</si>
  <si>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</si>
  <si>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</si>
  <si>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</si>
  <si>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</si>
  <si>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</si>
  <si>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</si>
  <si>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</si>
  <si>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</si>
  <si>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</si>
  <si>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</si>
  <si>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</si>
  <si>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</si>
  <si>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</si>
  <si>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</si>
  <si>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</si>
  <si>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</si>
  <si>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</si>
  <si>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</si>
  <si>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</si>
  <si>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</si>
  <si>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</si>
  <si>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</si>
  <si>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</si>
  <si>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</si>
  <si>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</si>
  <si>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</si>
  <si>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</si>
  <si>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</si>
  <si>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</si>
  <si>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</si>
  <si>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</si>
  <si>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</si>
  <si>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</si>
  <si>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</si>
  <si>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</si>
  <si>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</si>
  <si>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</si>
  <si>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</si>
  <si>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</si>
  <si>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</si>
  <si>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</si>
  <si>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</si>
  <si>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</si>
  <si>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</si>
  <si>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</si>
  <si>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</si>
  <si>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</si>
  <si>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</si>
  <si>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</si>
  <si>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</si>
  <si>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</si>
  <si>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</si>
  <si>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</si>
  <si>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</si>
  <si>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</si>
  <si>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</si>
  <si>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</si>
  <si>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</si>
  <si>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</si>
  <si>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</si>
  <si>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</si>
  <si>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</si>
  <si>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</si>
  <si>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</si>
  <si>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</si>
  <si>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</si>
  <si>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</si>
  <si>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</si>
  <si>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</si>
  <si>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</si>
  <si>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</si>
  <si>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</si>
  <si>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</si>
  <si>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</si>
  <si>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</si>
  <si>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</si>
  <si>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</si>
  <si>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</si>
  <si>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</si>
  <si>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</si>
  <si>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</si>
  <si>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</si>
  <si>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</si>
  <si>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</si>
  <si>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</si>
  <si>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</si>
  <si>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</si>
  <si>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</si>
  <si>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</si>
  <si>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</si>
  <si>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</si>
  <si>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</si>
  <si>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</si>
  <si>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</si>
  <si>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</si>
  <si>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</si>
  <si>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</si>
  <si>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</si>
  <si>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</si>
  <si>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</si>
  <si>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</si>
  <si>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</si>
  <si>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</si>
  <si>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</si>
  <si>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</si>
  <si>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</si>
  <si>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</si>
  <si>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</si>
  <si>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</si>
  <si>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</si>
  <si>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</si>
  <si>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</si>
  <si>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</si>
  <si>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</si>
  <si>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</si>
  <si>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</si>
  <si>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</si>
  <si>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</si>
  <si>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</si>
  <si>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</si>
  <si>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</si>
  <si>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</si>
  <si>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</si>
  <si>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</si>
  <si>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</si>
  <si>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</si>
  <si>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</si>
  <si>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</si>
  <si>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</si>
  <si>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</si>
  <si>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</si>
  <si>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</si>
  <si>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</si>
  <si>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</si>
  <si>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</si>
  <si>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</si>
  <si>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</si>
  <si>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</si>
  <si>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</si>
  <si>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</si>
  <si>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</si>
  <si>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</si>
  <si>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</si>
  <si>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</si>
  <si>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</si>
  <si>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</si>
  <si>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</si>
  <si>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</si>
  <si>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</si>
  <si>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</si>
  <si>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</si>
  <si>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</si>
  <si>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</si>
  <si>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</si>
  <si>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</si>
  <si>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</si>
  <si>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</si>
  <si>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</si>
  <si>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</si>
  <si>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</si>
  <si>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</si>
  <si>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</si>
  <si>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</si>
  <si>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</si>
  <si>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</si>
  <si>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</si>
  <si>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</si>
  <si>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</si>
  <si>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</si>
  <si>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</si>
  <si>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</si>
  <si>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</si>
  <si>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</si>
  <si>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</si>
  <si>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</si>
  <si>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</si>
  <si>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</si>
  <si>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</si>
  <si>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</si>
  <si>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</si>
  <si>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</si>
  <si>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</si>
  <si>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</si>
  <si>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</si>
  <si>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</si>
  <si>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</si>
  <si>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</si>
  <si>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</si>
  <si>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</si>
  <si>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</si>
  <si>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</si>
  <si>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</si>
  <si>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</si>
  <si>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</si>
  <si>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</si>
  <si>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</si>
  <si>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</si>
  <si>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</si>
  <si>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</si>
  <si>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</si>
  <si>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</si>
  <si>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</si>
  <si>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</si>
  <si>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</si>
  <si>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</si>
  <si>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</si>
  <si>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</si>
  <si>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</si>
  <si>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</si>
  <si>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</si>
  <si>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</si>
  <si>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</si>
  <si>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</si>
  <si>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</si>
  <si>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</si>
  <si>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</si>
  <si>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</si>
  <si>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</si>
  <si>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</si>
  <si>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</si>
  <si>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</si>
  <si>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</si>
  <si>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</si>
  <si>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</si>
  <si>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</si>
  <si>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</si>
  <si>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</si>
  <si>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</si>
  <si>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</si>
  <si>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</si>
  <si>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</si>
  <si>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</si>
  <si>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</si>
  <si>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</si>
  <si>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</si>
  <si>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</si>
  <si>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</si>
  <si>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</si>
  <si>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</si>
  <si>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</si>
  <si>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</si>
  <si>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</si>
  <si>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</si>
  <si>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</si>
  <si>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</si>
  <si>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</si>
  <si>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</si>
  <si>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</si>
  <si>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</si>
  <si>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</si>
  <si>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</si>
  <si>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</si>
  <si>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</si>
  <si>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</si>
  <si>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</si>
  <si>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</si>
  <si>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</si>
  <si>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</si>
  <si>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</si>
  <si>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</si>
  <si>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</si>
  <si>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</si>
  <si>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</si>
  <si>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</si>
  <si>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</si>
  <si>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</si>
  <si>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</si>
  <si>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</si>
  <si>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</si>
  <si>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</si>
  <si>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</si>
  <si>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</si>
  <si>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</si>
  <si>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</si>
  <si>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</si>
  <si>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</si>
  <si>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</si>
  <si>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</si>
  <si>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</si>
  <si>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</si>
  <si>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</si>
  <si>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</si>
  <si>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</si>
  <si>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</si>
  <si>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</si>
  <si>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</si>
  <si>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</si>
  <si>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</si>
  <si>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</si>
  <si>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</si>
  <si>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</si>
  <si>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</si>
  <si>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</si>
  <si>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</si>
  <si>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</si>
  <si>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</si>
  <si>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</si>
  <si>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</si>
  <si>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</si>
  <si>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</si>
  <si>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</si>
  <si>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</si>
  <si>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</si>
  <si>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</si>
  <si>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</si>
  <si>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</si>
  <si>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</si>
  <si>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</si>
  <si>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</si>
  <si>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</si>
  <si>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</si>
  <si>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</si>
  <si>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</si>
  <si>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</si>
  <si>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</si>
  <si>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</si>
  <si>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</si>
  <si>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</si>
  <si>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</si>
  <si>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</si>
  <si>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</si>
  <si>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</si>
  <si>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</si>
  <si>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</si>
  <si>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</si>
  <si>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</si>
  <si>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</si>
  <si>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</si>
  <si>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</si>
  <si>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</si>
  <si>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</si>
  <si>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</si>
  <si>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</si>
  <si>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</si>
  <si>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</si>
  <si>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</si>
  <si>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</si>
  <si>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</si>
  <si>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</si>
  <si>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</si>
  <si>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</si>
  <si>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</si>
  <si>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</si>
  <si>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</si>
  <si>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</si>
  <si>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</si>
  <si>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</si>
  <si>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</si>
  <si>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</si>
  <si>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</si>
  <si>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</si>
  <si>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</si>
  <si>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</si>
  <si>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</si>
  <si>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</si>
  <si>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</si>
  <si>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</si>
  <si>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</si>
  <si>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</si>
  <si>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</si>
  <si>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</si>
  <si>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</si>
  <si>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</si>
  <si>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</si>
  <si>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</si>
  <si>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</si>
  <si>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</si>
  <si>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</si>
  <si>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</si>
  <si>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</si>
  <si>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</si>
  <si>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</si>
  <si>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</si>
  <si>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</si>
  <si>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</si>
  <si>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</si>
  <si>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</si>
  <si>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</si>
  <si>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</si>
  <si>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</si>
  <si>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</si>
  <si>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</si>
  <si>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</si>
  <si>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</si>
  <si>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</si>
  <si>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</si>
  <si>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</si>
  <si>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</si>
  <si>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</si>
  <si>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</si>
  <si>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</si>
  <si>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</si>
  <si>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</si>
  <si>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</si>
  <si>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</si>
  <si>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</si>
  <si>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</si>
  <si>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</si>
  <si>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</si>
  <si>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</si>
  <si>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</si>
  <si>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</si>
  <si>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</si>
  <si>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</si>
  <si>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</si>
  <si>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</si>
  <si>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</si>
  <si>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</si>
  <si>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</si>
  <si>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</si>
  <si>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</si>
  <si>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</si>
  <si>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</si>
  <si>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</si>
  <si>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</si>
  <si>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</si>
  <si>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</si>
  <si>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</si>
  <si>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</si>
  <si>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</si>
  <si>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</si>
  <si>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</si>
  <si>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</si>
  <si>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</si>
  <si>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</si>
  <si>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</si>
  <si>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</si>
  <si>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</si>
  <si>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</si>
  <si>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</si>
  <si>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</si>
  <si>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</si>
  <si>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</si>
  <si>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</si>
  <si>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</si>
  <si>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</si>
  <si>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</si>
  <si>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</si>
  <si>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</si>
  <si>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</si>
  <si>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</si>
  <si>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</si>
  <si>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</si>
  <si>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</si>
  <si>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</si>
  <si>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</si>
  <si>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</si>
  <si>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</si>
  <si>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</si>
  <si>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</si>
  <si>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</si>
  <si>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</si>
  <si>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</si>
  <si>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</si>
  <si>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</si>
  <si>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</si>
  <si>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</si>
  <si>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</si>
  <si>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</si>
  <si>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</si>
  <si>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</si>
  <si>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</si>
  <si>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</si>
  <si>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</si>
  <si>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</si>
  <si>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</si>
  <si>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</si>
  <si>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</si>
  <si>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</si>
  <si>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</si>
  <si>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</si>
  <si>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</si>
  <si>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</si>
  <si>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</si>
  <si>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</si>
  <si>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</si>
  <si>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</si>
  <si>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</si>
  <si>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</si>
  <si>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</si>
  <si>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</si>
  <si>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</si>
  <si>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</si>
  <si>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</si>
  <si>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</si>
  <si>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</si>
  <si>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</si>
  <si>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</si>
  <si>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</si>
  <si>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</si>
  <si>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</si>
  <si>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</si>
  <si>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</si>
  <si>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</si>
  <si>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</si>
  <si>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</si>
  <si>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</si>
  <si>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</si>
  <si>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</si>
  <si>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</si>
  <si>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</si>
  <si>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</si>
  <si>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</si>
  <si>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</si>
  <si>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</si>
  <si>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</si>
  <si>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</si>
  <si>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</si>
  <si>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</si>
  <si>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</si>
  <si>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</si>
  <si>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</si>
  <si>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</si>
  <si>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</si>
  <si>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</si>
  <si>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</si>
  <si>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</si>
  <si>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</si>
  <si>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</si>
  <si>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</si>
  <si>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</si>
  <si>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</si>
  <si>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</si>
  <si>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</si>
  <si>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</si>
  <si>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</si>
  <si>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</si>
  <si>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</si>
  <si>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</si>
  <si>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</si>
  <si>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</si>
  <si>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</si>
  <si>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</si>
  <si>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</si>
  <si>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</si>
  <si>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</si>
  <si>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</si>
  <si>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</si>
  <si>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</si>
  <si>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</si>
  <si>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</si>
  <si>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</si>
  <si>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</si>
  <si>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</si>
  <si>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</si>
  <si>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</si>
  <si>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</si>
  <si>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</si>
  <si>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</si>
  <si>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</si>
  <si>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</si>
  <si>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</si>
  <si>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</si>
  <si>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</si>
  <si>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</si>
  <si>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</si>
  <si>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</si>
  <si>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</si>
  <si>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</si>
  <si>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</si>
  <si>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</si>
  <si>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</si>
  <si>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</si>
  <si>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</si>
  <si>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</si>
  <si>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</si>
  <si>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</si>
  <si>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</si>
  <si>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</si>
  <si>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</si>
  <si>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</si>
  <si>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</si>
  <si>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</si>
  <si>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</si>
  <si>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</si>
  <si>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</si>
  <si>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</si>
  <si>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</si>
  <si>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</si>
  <si>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</si>
  <si>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</si>
  <si>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</si>
  <si>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</si>
  <si>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</si>
  <si>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</si>
  <si>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</si>
  <si>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</si>
  <si>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</si>
  <si>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</si>
  <si>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</si>
  <si>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</si>
  <si>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</si>
  <si>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</si>
  <si>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</si>
  <si>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</si>
  <si>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</si>
  <si>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</si>
  <si>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</si>
  <si>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</si>
  <si>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</si>
  <si>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</si>
  <si>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</si>
  <si>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</si>
  <si>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</si>
  <si>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</si>
  <si>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</si>
  <si>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</si>
  <si>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</si>
  <si>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</si>
  <si>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</si>
  <si>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</si>
  <si>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</si>
  <si>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</si>
  <si>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</si>
  <si>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</si>
  <si>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</si>
  <si>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</si>
  <si>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</si>
  <si>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</si>
  <si>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</si>
  <si>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</si>
  <si>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</si>
  <si>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</si>
  <si>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</si>
  <si>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</si>
  <si>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</si>
  <si>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</si>
  <si>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</si>
  <si>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</si>
  <si>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</si>
  <si>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</si>
  <si>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</si>
  <si>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</si>
  <si>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</si>
  <si>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</si>
  <si>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</si>
  <si>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</si>
  <si>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</si>
  <si>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</si>
  <si>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</si>
  <si>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</si>
  <si>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</si>
  <si>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</si>
  <si>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</si>
  <si>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</si>
  <si>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</si>
  <si>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</si>
  <si>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</si>
  <si>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</si>
  <si>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</si>
  <si>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</si>
  <si>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</si>
  <si>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</si>
  <si>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</si>
  <si>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</si>
  <si>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</si>
  <si>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</si>
  <si>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</si>
  <si>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</si>
  <si>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</si>
  <si>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</si>
  <si>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</si>
  <si>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</si>
  <si>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</si>
  <si>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</si>
  <si>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</si>
  <si>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</si>
  <si>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</si>
  <si>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</si>
  <si>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</si>
  <si>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</si>
  <si>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</si>
  <si>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</si>
  <si>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</si>
  <si>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</si>
  <si>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</si>
  <si>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</si>
  <si>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</si>
  <si>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</si>
  <si>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</si>
  <si>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</si>
  <si>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</si>
  <si>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</si>
  <si>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</si>
  <si>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</si>
  <si>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</si>
  <si>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</si>
  <si>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</si>
  <si>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</si>
  <si>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</si>
  <si>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</si>
  <si>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</si>
  <si>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</si>
  <si>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</si>
  <si>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</si>
  <si>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</si>
  <si>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</si>
  <si>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</si>
  <si>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</si>
  <si>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</si>
  <si>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</si>
  <si>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</si>
  <si>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</si>
  <si>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</si>
  <si>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</si>
  <si>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</si>
  <si>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</si>
  <si>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</si>
  <si>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</si>
  <si>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</si>
  <si>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</si>
  <si>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</si>
  <si>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</si>
  <si>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</si>
  <si>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</si>
  <si>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</si>
  <si>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</si>
  <si>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</si>
  <si>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</si>
  <si>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</si>
  <si>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</si>
  <si>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</si>
  <si>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</si>
  <si>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</si>
  <si>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</si>
  <si>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</si>
  <si>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</si>
  <si>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</si>
  <si>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</si>
  <si>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</si>
  <si>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</si>
  <si>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</si>
  <si>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</si>
  <si>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</si>
  <si>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</si>
  <si>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</si>
  <si>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</si>
  <si>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</si>
  <si>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</si>
  <si>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</si>
  <si>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</si>
  <si>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</si>
  <si>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</si>
  <si>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</si>
  <si>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</si>
  <si>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</si>
  <si>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</si>
  <si>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</si>
  <si>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</si>
  <si>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</si>
  <si>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</si>
  <si>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</si>
  <si>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</si>
  <si>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</si>
  <si>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</si>
  <si>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</si>
  <si>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</si>
  <si>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</si>
  <si>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</si>
  <si>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</si>
  <si>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</si>
  <si>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</si>
  <si>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</si>
  <si>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</si>
  <si>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</si>
  <si>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</si>
  <si>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</si>
  <si>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</si>
  <si>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</si>
  <si>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</si>
  <si>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</si>
  <si>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</si>
  <si>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</si>
  <si>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</si>
  <si>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</si>
  <si>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</si>
  <si>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</si>
  <si>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</si>
  <si>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</si>
  <si>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</si>
  <si>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</si>
  <si>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</si>
  <si>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</si>
  <si>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</si>
  <si>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</si>
  <si>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</si>
  <si>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</si>
  <si>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</si>
  <si>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</si>
  <si>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</si>
  <si>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</si>
  <si>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</si>
  <si>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</si>
  <si>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</si>
  <si>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</si>
  <si>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</si>
  <si>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</si>
  <si>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</si>
  <si>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</si>
  <si>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</si>
  <si>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</si>
  <si>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</si>
  <si>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</si>
  <si>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</si>
  <si>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</si>
  <si>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</si>
  <si>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</si>
  <si>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</si>
  <si>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</si>
  <si>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</si>
  <si>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</si>
  <si>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</si>
  <si>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</si>
  <si>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</si>
  <si>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</si>
  <si>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</si>
  <si>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</si>
  <si>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</si>
  <si>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</si>
  <si>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</si>
  <si>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</si>
  <si>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</si>
  <si>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</si>
  <si>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</si>
  <si>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</si>
  <si>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</si>
  <si>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</si>
  <si>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</si>
  <si>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</si>
  <si>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</si>
  <si>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</si>
  <si>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</si>
  <si>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</si>
  <si>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</si>
  <si>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</si>
  <si>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</si>
  <si>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</si>
  <si>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</si>
  <si>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</si>
  <si>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</si>
  <si>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</si>
  <si>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</si>
  <si>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</si>
  <si>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</si>
  <si>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</si>
  <si>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</si>
  <si>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</si>
  <si>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</si>
  <si>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</si>
  <si>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</si>
  <si>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</si>
  <si>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</si>
  <si>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</si>
  <si>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</si>
  <si>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</si>
  <si>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</si>
  <si>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</si>
  <si>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</si>
  <si>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</si>
  <si>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</si>
  <si>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</si>
  <si>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</si>
  <si>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</si>
  <si>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</si>
  <si>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</si>
  <si>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</si>
  <si>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</si>
  <si>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</si>
  <si>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</si>
  <si>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</si>
  <si>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</si>
  <si>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</si>
  <si>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</si>
  <si>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</si>
  <si>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</si>
  <si>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</si>
  <si>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</si>
  <si>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</si>
  <si>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</si>
  <si>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</si>
  <si>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</si>
  <si>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</si>
  <si>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</si>
  <si>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</si>
  <si>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</si>
  <si>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</si>
  <si>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</si>
  <si>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</si>
  <si>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</si>
  <si>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</si>
  <si>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</si>
  <si>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</si>
  <si>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</si>
  <si>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</si>
  <si>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</si>
  <si>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</si>
  <si>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</si>
  <si>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</si>
  <si>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</si>
  <si>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</si>
  <si>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</si>
  <si>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</si>
  <si>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</si>
  <si>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</si>
  <si>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</si>
  <si>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</si>
  <si>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</si>
  <si>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</si>
  <si>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</si>
  <si>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</si>
  <si>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</si>
  <si>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</si>
  <si>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</si>
  <si>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</si>
  <si>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</si>
  <si>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</si>
  <si>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</si>
  <si>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</si>
  <si>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</si>
  <si>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</si>
  <si>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</si>
  <si>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</si>
  <si>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</si>
  <si>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</si>
  <si>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</si>
  <si>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</si>
  <si>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</si>
  <si>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</si>
  <si>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</si>
  <si>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</si>
  <si>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</si>
  <si>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</si>
  <si>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</si>
  <si>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</si>
  <si>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</si>
  <si>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</si>
  <si>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</si>
  <si>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</si>
  <si>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</si>
  <si>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</si>
  <si>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</si>
  <si>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</si>
  <si>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</si>
  <si>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</si>
  <si>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</si>
  <si>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</si>
  <si>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</si>
  <si>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</si>
  <si>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</si>
  <si>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</si>
  <si>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</si>
  <si>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</si>
  <si>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</si>
  <si>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</si>
  <si>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</si>
  <si>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</si>
  <si>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</si>
  <si>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</si>
  <si>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</si>
  <si>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</si>
  <si>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</si>
  <si>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</si>
  <si>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</si>
  <si>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</si>
  <si>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</si>
  <si>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</si>
  <si>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</si>
  <si>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</si>
  <si>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</si>
  <si>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</si>
  <si>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</si>
  <si>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</si>
  <si>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</si>
  <si>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</si>
  <si>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</si>
  <si>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</si>
  <si>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</si>
  <si>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</si>
  <si>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</si>
  <si>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</si>
  <si>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</si>
  <si>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</si>
  <si>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</si>
  <si>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</si>
  <si>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</si>
  <si>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</si>
  <si>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</si>
  <si>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</si>
  <si>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</si>
  <si>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</si>
  <si>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</si>
  <si>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</si>
  <si>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</si>
  <si>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</si>
  <si>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</si>
  <si>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</si>
  <si>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</si>
  <si>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</si>
  <si>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</si>
  <si>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</si>
  <si>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</si>
  <si>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</si>
  <si>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</si>
  <si>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</si>
  <si>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</si>
  <si>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</si>
  <si>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</si>
  <si>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</si>
  <si>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</si>
  <si>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</si>
  <si>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</si>
  <si>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</si>
  <si>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</si>
  <si>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</si>
  <si>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</si>
  <si>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</si>
  <si>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</si>
  <si>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</si>
  <si>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</si>
  <si>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</si>
  <si>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</si>
  <si>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</si>
  <si>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</si>
  <si>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</si>
  <si>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</si>
  <si>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</si>
  <si>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</si>
  <si>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</si>
  <si>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</si>
  <si>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</si>
  <si>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</si>
  <si>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</si>
  <si>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</si>
  <si>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</si>
  <si>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</si>
  <si>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</si>
  <si>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</si>
  <si>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</si>
  <si>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</si>
  <si>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</si>
  <si>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</si>
  <si>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</si>
  <si>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</si>
  <si>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</si>
  <si>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</si>
  <si>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</si>
  <si>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</si>
  <si>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</si>
  <si>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</si>
  <si>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</si>
  <si>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</si>
  <si>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</si>
  <si>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</si>
  <si>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</si>
  <si>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</si>
  <si>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</si>
  <si>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</si>
  <si>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</si>
  <si>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</si>
  <si>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</si>
  <si>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</si>
  <si>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</si>
  <si>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</si>
  <si>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</si>
  <si>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</si>
  <si>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</si>
  <si>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</si>
  <si>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</si>
  <si>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</si>
  <si>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</si>
  <si>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</si>
  <si>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</si>
  <si>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</si>
  <si>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</si>
  <si>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</si>
  <si>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</si>
  <si>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</si>
  <si>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</si>
  <si>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</si>
  <si>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</si>
  <si>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</si>
  <si>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</si>
  <si>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</si>
  <si>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</si>
  <si>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</si>
  <si>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</si>
  <si>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</si>
  <si>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</si>
  <si>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</si>
  <si>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</si>
  <si>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</si>
  <si>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</si>
  <si>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</si>
  <si>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</si>
  <si>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</si>
  <si>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</si>
  <si>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</si>
  <si>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</si>
  <si>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</si>
  <si>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</si>
  <si>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</si>
  <si>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</si>
  <si>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</si>
  <si>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</si>
  <si>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</si>
  <si>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</si>
  <si>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</si>
  <si>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</si>
  <si>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</si>
  <si>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</si>
  <si>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</si>
  <si>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</si>
  <si>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</si>
  <si>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</si>
  <si>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</si>
  <si>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</si>
  <si>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</si>
  <si>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</si>
  <si>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</si>
  <si>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</si>
  <si>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</si>
  <si>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</si>
  <si>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</si>
  <si>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</si>
  <si>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</si>
  <si>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</si>
  <si>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</si>
  <si>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</si>
  <si>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</si>
  <si>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</si>
  <si>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</si>
  <si>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</si>
  <si>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</si>
  <si>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</si>
  <si>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</si>
  <si>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</si>
  <si>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</si>
  <si>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</si>
  <si>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</si>
  <si>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</si>
  <si>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</si>
  <si>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</si>
  <si>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</si>
  <si>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</si>
  <si>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</si>
  <si>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</si>
  <si>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</si>
  <si>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</si>
  <si>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</si>
  <si>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</si>
  <si>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</si>
  <si>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</si>
  <si>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</si>
  <si>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</si>
  <si>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</si>
  <si>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</si>
  <si>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</si>
  <si>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</si>
  <si>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</si>
  <si>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</si>
  <si>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</si>
  <si>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</si>
  <si>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</si>
  <si>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</si>
  <si>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</si>
  <si>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</si>
  <si>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</si>
  <si>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</si>
  <si>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</si>
  <si>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</si>
  <si>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</si>
  <si>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</si>
  <si>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</si>
  <si>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</si>
  <si>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</si>
  <si>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</si>
  <si>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</si>
  <si>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</si>
  <si>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</si>
  <si>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</si>
  <si>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</si>
  <si>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</si>
  <si>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</si>
  <si>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</si>
  <si>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</si>
  <si>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</si>
  <si>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</si>
  <si>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</si>
  <si>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</si>
  <si>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</si>
  <si>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</si>
  <si>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</si>
  <si>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</si>
  <si>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</si>
  <si>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</si>
  <si>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</si>
  <si>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</si>
  <si>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</si>
  <si>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</si>
  <si>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</si>
  <si>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</si>
  <si>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</si>
  <si>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</si>
  <si>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</si>
  <si>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</si>
  <si>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</si>
  <si>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</si>
  <si>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</si>
  <si>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</si>
  <si>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</si>
  <si>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</si>
  <si>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</si>
  <si>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</si>
  <si>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</si>
  <si>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</si>
  <si>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</si>
  <si>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</si>
  <si>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</si>
  <si>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</si>
  <si>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</si>
  <si>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</si>
  <si>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</si>
  <si>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</si>
  <si>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</si>
  <si>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</si>
  <si>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</si>
  <si>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</si>
  <si>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</si>
  <si>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</si>
  <si>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</si>
  <si>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</si>
  <si>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</si>
  <si>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</si>
  <si>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</si>
  <si>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</si>
  <si>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</si>
  <si>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</si>
  <si>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</si>
  <si>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</si>
  <si>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</si>
  <si>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</si>
  <si>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</si>
  <si>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</si>
  <si>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</si>
  <si>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</si>
  <si>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</si>
  <si>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</si>
  <si>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</si>
  <si>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</si>
  <si>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</si>
  <si>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</si>
  <si>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</si>
  <si>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</si>
  <si>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</si>
  <si>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</si>
  <si>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</si>
  <si>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</si>
  <si>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</si>
  <si>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</si>
  <si>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</si>
  <si>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</si>
  <si>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</si>
  <si>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</si>
  <si>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</si>
  <si>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</si>
  <si>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</si>
  <si>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</si>
  <si>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</si>
  <si>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</si>
  <si>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</si>
  <si>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</si>
  <si>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</si>
  <si>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</si>
  <si>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</si>
  <si>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</si>
  <si>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</si>
  <si>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</si>
  <si>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</si>
  <si>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</si>
  <si>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</si>
  <si>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</si>
  <si>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</si>
  <si>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</si>
  <si>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</si>
  <si>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</si>
  <si>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</si>
  <si>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</si>
  <si>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</si>
  <si>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</si>
  <si>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</si>
  <si>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</si>
  <si>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</si>
  <si>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</si>
  <si>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</si>
  <si>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</si>
  <si>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</si>
  <si>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</si>
  <si>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</si>
  <si>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</si>
  <si>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</si>
  <si>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</si>
  <si>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</si>
  <si>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</si>
  <si>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</si>
  <si>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</si>
  <si>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</si>
  <si>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</si>
  <si>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</si>
  <si>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</si>
  <si>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</si>
  <si>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</si>
  <si>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</si>
  <si>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</si>
  <si>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</si>
  <si>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</si>
  <si>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</si>
  <si>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</si>
  <si>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</si>
  <si>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</si>
  <si>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</si>
  <si>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</si>
  <si>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</si>
  <si>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</si>
  <si>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</si>
  <si>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</si>
  <si>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</si>
  <si>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</si>
  <si>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</si>
  <si>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</si>
  <si>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</si>
  <si>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</si>
  <si>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</si>
  <si>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</si>
  <si>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</si>
  <si>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</si>
  <si>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</si>
  <si>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</si>
  <si>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</si>
  <si>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</si>
  <si>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</si>
  <si>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</si>
  <si>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</si>
  <si>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</si>
  <si>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</si>
  <si>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</si>
  <si>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</si>
  <si>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</si>
  <si>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</si>
  <si>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</si>
  <si>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</si>
  <si>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</si>
  <si>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</si>
  <si>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</si>
  <si>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</si>
  <si>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</si>
  <si>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</si>
  <si>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</si>
  <si>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</si>
  <si>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</si>
  <si>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</si>
  <si>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</si>
  <si>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</si>
  <si>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</si>
  <si>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</si>
  <si>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</si>
  <si>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</si>
  <si>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</si>
  <si>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</si>
  <si>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</si>
  <si>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</si>
  <si>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</si>
  <si>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</si>
  <si>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</si>
  <si>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</si>
  <si>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</si>
  <si>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</si>
  <si>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</si>
  <si>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</si>
  <si>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</si>
  <si>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</si>
  <si>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</si>
  <si>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</si>
  <si>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</si>
  <si>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</si>
  <si>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</si>
  <si>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</si>
  <si>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</si>
  <si>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</si>
  <si>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</si>
  <si>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</si>
  <si>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</si>
  <si>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</si>
  <si>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</si>
  <si>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</si>
  <si>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</si>
  <si>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</si>
  <si>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</si>
  <si>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</si>
  <si>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</si>
  <si>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</si>
  <si>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</si>
  <si>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</si>
  <si>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</si>
  <si>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</si>
  <si>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</si>
  <si>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</si>
  <si>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</si>
  <si>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</si>
  <si>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</si>
  <si>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</si>
  <si>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</si>
  <si>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</si>
  <si>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</si>
  <si>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</si>
  <si>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</si>
  <si>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</si>
  <si>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</si>
  <si>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</si>
  <si>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</si>
  <si>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</si>
  <si>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</si>
  <si>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</si>
  <si>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</si>
  <si>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</si>
  <si>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</si>
  <si>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</si>
  <si>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</si>
  <si>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</si>
  <si>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</si>
  <si>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</si>
  <si>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</si>
  <si>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</si>
  <si>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</si>
  <si>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</si>
  <si>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</si>
  <si>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</si>
  <si>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</si>
  <si>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</si>
  <si>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</si>
  <si>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</si>
  <si>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</si>
  <si>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</si>
  <si>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</si>
  <si>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</si>
  <si>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</si>
  <si>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</si>
  <si>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</si>
  <si>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</si>
  <si>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</si>
  <si>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</si>
  <si>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</si>
  <si>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</si>
  <si>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</si>
  <si>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</si>
  <si>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</si>
  <si>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</si>
  <si>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</si>
  <si>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</si>
  <si>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</si>
  <si>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</si>
  <si>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</si>
  <si>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</si>
  <si>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</si>
  <si>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</si>
  <si>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</si>
  <si>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</si>
  <si>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</si>
  <si>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</si>
  <si>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</si>
  <si>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</si>
  <si>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</si>
  <si>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</si>
  <si>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</si>
  <si>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</si>
  <si>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</si>
  <si>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</si>
  <si>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</si>
  <si>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</si>
  <si>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</si>
  <si>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</si>
  <si>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</si>
  <si>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</si>
  <si>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</si>
  <si>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</si>
  <si>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</si>
  <si>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</si>
  <si>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</si>
  <si>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</si>
  <si>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</si>
  <si>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</si>
  <si>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</si>
  <si>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</si>
  <si>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</si>
  <si>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</si>
  <si>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</si>
  <si>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</si>
  <si>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</si>
  <si>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</si>
  <si>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</si>
  <si>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</si>
  <si>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</si>
  <si>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</si>
  <si>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</si>
  <si>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</si>
  <si>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</si>
  <si>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</si>
  <si>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</si>
  <si>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</si>
  <si>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</si>
  <si>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</si>
  <si>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</si>
  <si>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</si>
  <si>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</si>
  <si>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</si>
  <si>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</si>
  <si>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</si>
  <si>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</si>
  <si>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</si>
  <si>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</si>
  <si>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</si>
  <si>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</si>
  <si>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</si>
  <si>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</si>
  <si>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</si>
  <si>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</si>
  <si>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</si>
  <si>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</si>
  <si>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</si>
  <si>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</si>
  <si>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</si>
  <si>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</si>
  <si>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</si>
  <si>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</si>
  <si>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</si>
  <si>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</si>
  <si>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</si>
  <si>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</si>
  <si>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</si>
  <si>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</si>
  <si>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</si>
  <si>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</si>
  <si>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</si>
  <si>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</si>
  <si>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</si>
  <si>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</si>
  <si>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</si>
  <si>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</si>
  <si>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</si>
  <si>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</si>
  <si>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</si>
  <si>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</si>
  <si>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</si>
  <si>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</si>
  <si>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</si>
  <si>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</si>
  <si>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</si>
  <si>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</si>
  <si>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</si>
  <si>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</si>
  <si>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</si>
  <si>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</si>
  <si>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</si>
  <si>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</si>
  <si>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</si>
  <si>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</si>
  <si>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</si>
  <si>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</si>
  <si>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</si>
  <si>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</si>
  <si>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</si>
  <si>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</si>
  <si>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</si>
  <si>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</si>
  <si>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</si>
  <si>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</si>
  <si>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</si>
  <si>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</si>
  <si>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</si>
  <si>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</si>
  <si>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</si>
  <si>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</si>
  <si>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</si>
  <si>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</si>
  <si>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</si>
  <si>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</si>
  <si>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</si>
  <si>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</si>
  <si>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</si>
  <si>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</si>
  <si>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</si>
  <si>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</si>
  <si>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</si>
  <si>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</si>
  <si>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</si>
  <si>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</si>
  <si>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</si>
  <si>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</si>
  <si>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</si>
  <si>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</si>
  <si>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</si>
  <si>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</si>
  <si>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</si>
  <si>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</si>
  <si>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</si>
  <si>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</si>
  <si>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</si>
  <si>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</si>
  <si>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</si>
  <si>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</si>
  <si>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</si>
  <si>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</si>
  <si>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</si>
  <si>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</si>
  <si>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</si>
  <si>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</si>
  <si>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</si>
  <si>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</si>
  <si>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</si>
  <si>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</si>
  <si>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</si>
  <si>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</si>
  <si>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</si>
  <si>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</si>
  <si>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</si>
  <si>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</si>
  <si>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</si>
  <si>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</si>
  <si>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</si>
  <si>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</si>
  <si>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</si>
  <si>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</si>
  <si>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</si>
  <si>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</si>
  <si>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</si>
  <si>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</si>
  <si>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</si>
  <si>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</si>
  <si>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</si>
  <si>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</si>
  <si>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</si>
  <si>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</si>
  <si>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</si>
  <si>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</si>
  <si>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</si>
  <si>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</si>
  <si>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</si>
  <si>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</si>
  <si>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</si>
  <si>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</si>
  <si>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</si>
  <si>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</si>
  <si>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</si>
  <si>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</si>
  <si>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</si>
  <si>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</si>
  <si>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</si>
  <si>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</si>
  <si>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</si>
  <si>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</si>
  <si>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</si>
  <si>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</si>
  <si>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</si>
  <si>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</si>
  <si>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</si>
  <si>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</si>
  <si>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</si>
  <si>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</si>
  <si>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</si>
  <si>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</si>
  <si>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</si>
  <si>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</si>
  <si>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</si>
  <si>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</si>
  <si>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</si>
  <si>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</si>
  <si>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</si>
  <si>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</si>
  <si>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</si>
  <si>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</si>
  <si>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</si>
  <si>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</si>
  <si>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</si>
  <si>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</si>
  <si>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</si>
  <si>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</si>
  <si>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</si>
  <si>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</si>
  <si>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</si>
  <si>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</si>
  <si>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</si>
  <si>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</si>
  <si>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</si>
  <si>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</si>
  <si>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</si>
  <si>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</si>
  <si>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</si>
  <si>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</si>
  <si>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</si>
  <si>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</si>
  <si>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</si>
  <si>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</si>
  <si>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</si>
  <si>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</si>
  <si>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</si>
  <si>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</si>
  <si>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</si>
  <si>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</si>
  <si>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</si>
  <si>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</si>
  <si>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</si>
  <si>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</si>
  <si>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</si>
  <si>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</si>
  <si>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</si>
  <si>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</si>
  <si>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</si>
  <si>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</si>
  <si>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</si>
  <si>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</si>
  <si>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</si>
  <si>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</si>
  <si>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</si>
  <si>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</si>
  <si>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</si>
  <si>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</si>
  <si>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</si>
  <si>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</si>
  <si>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</si>
  <si>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</si>
  <si>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</si>
  <si>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</si>
  <si>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</si>
  <si>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</si>
  <si>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</si>
  <si>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</si>
  <si>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</si>
  <si>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</si>
  <si>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</si>
  <si>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</si>
  <si>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</si>
  <si>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</si>
  <si>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</si>
  <si>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</si>
  <si>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</si>
  <si>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</si>
  <si>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</si>
  <si>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</si>
  <si>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</si>
  <si>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</si>
  <si>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</si>
  <si>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</si>
  <si>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</si>
  <si>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</si>
  <si>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</si>
  <si>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</si>
  <si>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</si>
  <si>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</si>
  <si>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</si>
  <si>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</si>
  <si>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</si>
  <si>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</si>
  <si>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</si>
  <si>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</si>
  <si>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</si>
  <si>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</si>
  <si>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</si>
  <si>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</si>
  <si>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</si>
  <si>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</si>
  <si>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</si>
  <si>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</si>
  <si>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</si>
  <si>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</si>
  <si>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</si>
  <si>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</si>
  <si>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</si>
  <si>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</si>
  <si>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</si>
  <si>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</si>
  <si>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</si>
  <si>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</si>
  <si>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</si>
  <si>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</si>
  <si>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</si>
  <si>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</si>
  <si>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</si>
  <si>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</si>
  <si>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</si>
  <si>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</si>
  <si>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</si>
  <si>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</si>
  <si>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</si>
  <si>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</si>
  <si>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</si>
  <si>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</si>
  <si>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</si>
  <si>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</si>
  <si>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</si>
  <si>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</si>
  <si>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</si>
  <si>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</si>
  <si>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</si>
  <si>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</si>
  <si>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</si>
  <si>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</si>
  <si>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</si>
  <si>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</si>
  <si>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</si>
  <si>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</si>
  <si>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</si>
  <si>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</si>
  <si>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</si>
  <si>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</si>
  <si>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</si>
  <si>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</si>
  <si>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</si>
  <si>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</si>
  <si>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</si>
  <si>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</si>
  <si>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</si>
  <si>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</si>
  <si>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</si>
  <si>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</si>
  <si>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</si>
  <si>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</si>
  <si>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</si>
  <si>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</si>
  <si>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</si>
  <si>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</si>
  <si>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</si>
  <si>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</si>
  <si>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</si>
  <si>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</si>
  <si>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</si>
  <si>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</si>
  <si>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</si>
  <si>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</si>
  <si>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</si>
  <si>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</si>
  <si>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</si>
  <si>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</si>
  <si>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</si>
  <si>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</si>
  <si>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</si>
  <si>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</si>
  <si>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</si>
  <si>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</si>
  <si>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</si>
  <si>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</si>
  <si>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</si>
  <si>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</si>
  <si>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</si>
  <si>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</si>
  <si>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</si>
  <si>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</si>
  <si>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</si>
  <si>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</si>
  <si>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</si>
  <si>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</si>
  <si>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</si>
  <si>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</si>
  <si>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</si>
  <si>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</si>
  <si>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</si>
  <si>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</si>
  <si>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</si>
  <si>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</si>
  <si>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</si>
  <si>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</si>
  <si>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</si>
  <si>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</si>
  <si>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</si>
  <si>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</si>
  <si>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</si>
  <si>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</si>
  <si>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</si>
  <si>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</si>
  <si>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</si>
  <si>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</si>
  <si>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</si>
  <si>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</si>
  <si>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</si>
  <si>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</si>
  <si>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</si>
  <si>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</si>
  <si>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</si>
  <si>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</si>
  <si>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</si>
  <si>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</si>
  <si>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</si>
  <si>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</si>
  <si>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</si>
  <si>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</si>
  <si>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</si>
  <si>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</si>
  <si>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</si>
  <si>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</si>
  <si>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</si>
  <si>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</si>
  <si>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</si>
  <si>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</si>
  <si>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</si>
  <si>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</si>
  <si>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</si>
  <si>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</si>
  <si>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</si>
  <si>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</si>
  <si>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</si>
  <si>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</si>
  <si>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</si>
  <si>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</si>
  <si>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</si>
  <si>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</si>
  <si>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</si>
  <si>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</si>
  <si>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</si>
  <si>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</si>
  <si>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</si>
  <si>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</si>
  <si>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</si>
  <si>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</si>
  <si>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</si>
  <si>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</si>
  <si>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</si>
  <si>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</si>
  <si>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</si>
  <si>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</si>
  <si>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</si>
  <si>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</si>
  <si>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</si>
  <si>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</si>
  <si>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</si>
  <si>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</si>
  <si>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</si>
  <si>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</si>
  <si>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</si>
  <si>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</si>
  <si>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</si>
  <si>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</si>
  <si>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</si>
  <si>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</si>
  <si>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</si>
  <si>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</si>
  <si>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</si>
  <si>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</si>
  <si>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</si>
  <si>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</si>
  <si>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</si>
  <si>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</si>
  <si>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</si>
  <si>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</si>
  <si>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</si>
  <si>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</si>
  <si>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</si>
  <si>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</si>
  <si>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</si>
  <si>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</si>
  <si>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</si>
  <si>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</si>
  <si>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</si>
  <si>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</si>
  <si>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</si>
  <si>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</si>
  <si>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</si>
  <si>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</si>
  <si>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</si>
  <si>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</si>
  <si>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</si>
  <si>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</si>
  <si>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</si>
  <si>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</si>
  <si>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</si>
  <si>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</si>
  <si>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</si>
  <si>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</si>
  <si>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</si>
  <si>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</si>
  <si>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</si>
  <si>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</si>
  <si>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</si>
  <si>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</si>
  <si>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</si>
  <si>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</si>
  <si>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</si>
  <si>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</si>
  <si>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</si>
  <si>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</si>
  <si>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</si>
  <si>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</si>
  <si>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</si>
  <si>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</si>
  <si>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</si>
  <si>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</si>
  <si>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</si>
  <si>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</si>
  <si>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</si>
  <si>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</si>
  <si>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</si>
  <si>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</si>
  <si>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</si>
  <si>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</si>
  <si>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</si>
  <si>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</si>
  <si>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</si>
  <si>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</si>
  <si>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</si>
  <si>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</si>
  <si>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</si>
  <si>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</si>
  <si>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</si>
  <si>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</si>
  <si>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</si>
  <si>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</si>
  <si>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</si>
  <si>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</si>
  <si>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</si>
  <si>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</si>
  <si>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</si>
  <si>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</si>
  <si>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</si>
  <si>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</si>
  <si>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</si>
  <si>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</si>
  <si>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</si>
  <si>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</si>
  <si>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</si>
  <si>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</si>
  <si>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</si>
  <si>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</si>
  <si>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</si>
  <si>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</si>
  <si>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</si>
  <si>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</si>
  <si>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</si>
  <si>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</si>
  <si>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</si>
  <si>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</si>
  <si>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</si>
  <si>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</si>
  <si>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</si>
  <si>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</si>
  <si>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</si>
  <si>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</si>
  <si>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</si>
  <si>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</si>
  <si>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</si>
  <si>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</si>
  <si>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</si>
  <si>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</si>
  <si>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</si>
  <si>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</si>
  <si>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</si>
  <si>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</si>
  <si>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</si>
  <si>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</si>
  <si>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</si>
  <si>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</si>
  <si>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</si>
  <si>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</si>
  <si>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</si>
  <si>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</si>
  <si>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</si>
  <si>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</si>
  <si>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</si>
  <si>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</si>
  <si>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</si>
  <si>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</si>
  <si>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</si>
  <si>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</si>
  <si>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</si>
  <si>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</si>
  <si>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</si>
  <si>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</si>
  <si>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</si>
  <si>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</si>
  <si>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</si>
  <si>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</si>
  <si>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</si>
  <si>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</si>
  <si>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</si>
  <si>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</si>
  <si>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</si>
  <si>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</si>
  <si>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</si>
  <si>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</si>
  <si>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</si>
  <si>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</si>
  <si>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</si>
  <si>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</si>
  <si>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</si>
  <si>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</si>
  <si>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</si>
  <si>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</si>
  <si>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</si>
  <si>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</si>
  <si>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</si>
  <si>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</si>
  <si>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</si>
  <si>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</si>
  <si>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</si>
  <si>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</si>
  <si>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</si>
  <si>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</si>
  <si>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</si>
  <si>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</si>
  <si>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</si>
  <si>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</si>
  <si>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</si>
  <si>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</si>
  <si>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</si>
  <si>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</si>
  <si>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</si>
  <si>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</si>
  <si>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</si>
  <si>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</si>
  <si>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</si>
  <si>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</si>
  <si>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</si>
  <si>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</si>
  <si>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</si>
  <si>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</si>
  <si>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</si>
  <si>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</si>
  <si>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</si>
  <si>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</si>
  <si>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</si>
  <si>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</si>
  <si>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</si>
  <si>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</si>
  <si>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</si>
  <si>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</si>
  <si>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</si>
  <si>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</si>
  <si>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</si>
  <si>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</si>
  <si>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</si>
  <si>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</si>
  <si>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</si>
  <si>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</si>
  <si>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</si>
  <si>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</si>
  <si>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</si>
  <si>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</si>
  <si>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</si>
  <si>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</si>
  <si>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</si>
  <si>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</si>
  <si>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</si>
  <si>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</si>
  <si>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</si>
  <si>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</si>
  <si>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</si>
  <si>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</si>
  <si>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</si>
  <si>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</si>
  <si>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</si>
  <si>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</si>
  <si>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</si>
  <si>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</si>
  <si>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</si>
  <si>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</si>
  <si>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</si>
  <si>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</si>
  <si>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</si>
  <si>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</si>
  <si>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</si>
  <si>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</si>
  <si>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</si>
  <si>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</si>
  <si>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</si>
  <si>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</si>
  <si>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</si>
  <si>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</si>
  <si>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</si>
  <si>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</si>
  <si>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</si>
  <si>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</si>
  <si>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</si>
  <si>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</si>
  <si>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</si>
  <si>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</si>
  <si>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</si>
  <si>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</si>
  <si>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</si>
  <si>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</si>
  <si>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</si>
  <si>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</si>
  <si>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</si>
  <si>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</si>
  <si>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</si>
  <si>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</si>
  <si>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</si>
  <si>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</si>
  <si>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</si>
  <si>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</si>
  <si>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</si>
  <si>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</si>
  <si>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</si>
  <si>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</si>
  <si>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</si>
  <si>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</si>
  <si>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</si>
  <si>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</si>
  <si>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</si>
  <si>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</si>
  <si>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</si>
  <si>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</si>
  <si>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</si>
  <si>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</si>
  <si>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</si>
  <si>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</si>
  <si>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</si>
  <si>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</si>
  <si>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</si>
  <si>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</si>
  <si>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</si>
  <si>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</si>
  <si>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</si>
  <si>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</si>
  <si>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</si>
  <si>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</si>
  <si>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</si>
  <si>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</si>
  <si>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</si>
  <si>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</si>
  <si>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</si>
  <si>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</si>
  <si>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</si>
  <si>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</si>
  <si>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</si>
  <si>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</si>
  <si>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</si>
  <si>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</si>
  <si>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</si>
  <si>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</si>
  <si>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</si>
  <si>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</si>
  <si>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</si>
  <si>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</si>
  <si>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</si>
  <si>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</si>
  <si>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</si>
  <si>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</si>
  <si>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</si>
  <si>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</si>
  <si>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</si>
  <si>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</si>
  <si>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</si>
  <si>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</si>
  <si>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</si>
  <si>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</si>
  <si>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</si>
  <si>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</si>
  <si>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</si>
  <si>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</si>
  <si>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</si>
  <si>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</si>
  <si>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</si>
  <si>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</si>
  <si>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</si>
  <si>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</si>
  <si>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</si>
  <si>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</si>
  <si>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</si>
  <si>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</si>
  <si>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</si>
  <si>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</si>
  <si>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</si>
  <si>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</si>
  <si>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</si>
  <si>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</si>
  <si>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</si>
  <si>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</si>
  <si>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</si>
  <si>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</si>
  <si>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</si>
  <si>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</si>
  <si>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</si>
  <si>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</si>
  <si>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</si>
  <si>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</si>
  <si>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</si>
  <si>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</si>
  <si>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</si>
  <si>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</si>
  <si>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</si>
  <si>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</si>
  <si>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</si>
  <si>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</si>
  <si>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</si>
  <si>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</si>
  <si>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</si>
  <si>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</si>
  <si>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</si>
  <si>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</si>
  <si>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</si>
  <si>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</si>
  <si>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</si>
  <si>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</si>
  <si>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</si>
  <si>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</si>
  <si>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</si>
  <si>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</si>
  <si>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</si>
  <si>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</si>
  <si>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</si>
  <si>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</si>
  <si>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</si>
  <si>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</si>
  <si>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</si>
  <si>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</si>
  <si>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</si>
  <si>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</si>
  <si>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</si>
  <si>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</si>
  <si>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</si>
  <si>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</si>
  <si>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</si>
  <si>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</si>
  <si>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</si>
  <si>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</si>
  <si>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</si>
  <si>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</si>
  <si>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</si>
  <si>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</si>
  <si>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</si>
  <si>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</si>
  <si>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</si>
  <si>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</si>
  <si>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</si>
  <si>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</si>
  <si>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</si>
  <si>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</si>
  <si>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</si>
  <si>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</si>
  <si>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</si>
  <si>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</si>
  <si>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</si>
  <si>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</si>
  <si>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</si>
  <si>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</si>
  <si>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</si>
  <si>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</si>
  <si>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</si>
  <si>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</si>
  <si>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</si>
  <si>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</si>
  <si>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</si>
  <si>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</si>
  <si>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</si>
  <si>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</si>
  <si>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</si>
  <si>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</si>
  <si>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</si>
  <si>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</si>
  <si>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</si>
  <si>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</si>
  <si>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</si>
  <si>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</si>
  <si>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</si>
  <si>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</si>
  <si>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</si>
  <si>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</si>
  <si>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</si>
  <si>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</si>
  <si>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</si>
  <si>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</si>
  <si>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</si>
  <si>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</si>
  <si>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</si>
  <si>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</si>
  <si>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</si>
  <si>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</si>
  <si>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</si>
  <si>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</si>
  <si>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</si>
  <si>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</si>
  <si>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</si>
  <si>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</si>
  <si>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</si>
  <si>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</si>
  <si>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</si>
  <si>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</si>
  <si>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</si>
  <si>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</si>
  <si>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</si>
  <si>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</si>
  <si>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</si>
  <si>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</si>
  <si>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</si>
  <si>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</si>
  <si>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</si>
  <si>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</si>
  <si>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</si>
  <si>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</si>
  <si>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</si>
  <si>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</si>
  <si>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</si>
  <si>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</si>
  <si>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</si>
  <si>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</si>
  <si>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</si>
  <si>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</si>
  <si>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</si>
  <si>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</si>
  <si>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</si>
  <si>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</si>
  <si>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</si>
  <si>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</si>
  <si>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</si>
  <si>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</si>
  <si>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</si>
  <si>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</si>
  <si>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</si>
  <si>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</si>
  <si>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</si>
  <si>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</si>
  <si>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</si>
  <si>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</si>
  <si>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</si>
  <si>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</si>
  <si>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</si>
  <si>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</si>
  <si>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</si>
  <si>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</si>
  <si>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</si>
  <si>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</si>
  <si>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</si>
  <si>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</si>
  <si>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</si>
  <si>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</si>
  <si>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</si>
  <si>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</si>
  <si>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</si>
  <si>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</si>
  <si>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</si>
  <si>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</si>
  <si>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</si>
  <si>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</si>
  <si>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</si>
  <si>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</si>
  <si>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</si>
  <si>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</si>
  <si>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</si>
  <si>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</si>
  <si>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</si>
  <si>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</si>
  <si>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</si>
  <si>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</si>
  <si>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</si>
  <si>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</si>
  <si>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</si>
  <si>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</si>
  <si>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</si>
  <si>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</si>
  <si>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</si>
  <si>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</si>
  <si>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</si>
  <si>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</si>
  <si>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</si>
  <si>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</si>
  <si>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</si>
  <si>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</si>
  <si>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</si>
  <si>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</si>
  <si>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</si>
  <si>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</si>
  <si>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</si>
  <si>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</si>
  <si>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</si>
  <si>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</si>
  <si>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</si>
  <si>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</si>
  <si>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</si>
  <si>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</si>
  <si>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</si>
  <si>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</si>
  <si>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</si>
  <si>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</si>
  <si>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</si>
  <si>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</si>
  <si>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</si>
  <si>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</si>
  <si>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</si>
  <si>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</si>
  <si>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</si>
  <si>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</si>
  <si>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</si>
  <si>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</si>
  <si>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</si>
  <si>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</si>
  <si>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</si>
  <si>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</si>
  <si>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</si>
  <si>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</si>
  <si>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</si>
  <si>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</si>
  <si>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</si>
  <si>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</si>
  <si>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</si>
  <si>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</si>
  <si>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</si>
  <si>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</si>
  <si>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</si>
  <si>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</si>
  <si>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</si>
  <si>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</si>
  <si>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</si>
  <si>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</si>
  <si>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</si>
  <si>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</si>
  <si>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</si>
  <si>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</si>
  <si>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</si>
  <si>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</si>
  <si>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</si>
  <si>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</si>
  <si>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</si>
  <si>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</si>
  <si>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</si>
  <si>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</si>
  <si>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</si>
  <si>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</si>
  <si>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</si>
  <si>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</si>
  <si>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</si>
  <si>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</si>
  <si>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</si>
  <si>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</si>
  <si>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</si>
  <si>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</si>
  <si>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</si>
  <si>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</si>
  <si>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</si>
  <si>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</si>
  <si>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</si>
  <si>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</si>
  <si>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</si>
  <si>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</si>
  <si>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</si>
  <si>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</si>
  <si>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</si>
  <si>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</si>
  <si>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</si>
  <si>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</si>
  <si>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</si>
  <si>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</si>
  <si>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</si>
  <si>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</si>
  <si>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</si>
  <si>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</si>
  <si>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</si>
  <si>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</si>
  <si>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</si>
  <si>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</si>
  <si>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</si>
  <si>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</si>
  <si>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</si>
  <si>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</si>
  <si>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</si>
  <si>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</si>
  <si>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</si>
  <si>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</si>
  <si>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</si>
  <si>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</si>
  <si>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</si>
  <si>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</si>
  <si>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</si>
  <si>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</si>
  <si>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</si>
  <si>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</si>
  <si>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</si>
  <si>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</si>
  <si>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</si>
  <si>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</si>
  <si>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</si>
  <si>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</si>
  <si>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</si>
  <si>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</si>
  <si>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</si>
  <si>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</si>
  <si>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</si>
  <si>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</si>
  <si>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</si>
  <si>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</si>
  <si>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</si>
  <si>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</si>
  <si>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</si>
  <si>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</si>
  <si>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</si>
  <si>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</si>
  <si>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</si>
  <si>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</si>
  <si>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</si>
  <si>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</si>
  <si>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</si>
  <si>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</si>
  <si>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</si>
  <si>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</si>
  <si>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</si>
  <si>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</si>
  <si>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</si>
  <si>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</si>
  <si>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</si>
  <si>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</si>
  <si>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</si>
  <si>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</si>
  <si>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</si>
  <si>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</si>
  <si>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</si>
  <si>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</si>
  <si>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</si>
  <si>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</si>
  <si>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</si>
  <si>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</si>
  <si>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</si>
  <si>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</si>
  <si>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</si>
  <si>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</si>
  <si>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</si>
  <si>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</si>
  <si>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</si>
  <si>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</si>
  <si>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</si>
  <si>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</si>
  <si>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</si>
  <si>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</si>
  <si>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</si>
  <si>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</si>
  <si>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</si>
  <si>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</si>
  <si>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</si>
  <si>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</si>
  <si>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</si>
  <si>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</si>
  <si>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</si>
  <si>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</si>
  <si>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</si>
  <si>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</si>
  <si>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</si>
  <si>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</si>
  <si>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</si>
  <si>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</si>
  <si>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</si>
  <si>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</si>
  <si>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</si>
  <si>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</si>
  <si>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</si>
  <si>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</si>
  <si>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</si>
  <si>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</si>
  <si>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</si>
  <si>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</si>
  <si>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</si>
  <si>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</si>
  <si>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</si>
  <si>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</si>
  <si>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</si>
  <si>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</si>
  <si>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</si>
  <si>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</si>
  <si>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</si>
  <si>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</si>
  <si>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</si>
  <si>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</si>
  <si>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</si>
  <si>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</si>
  <si>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</si>
  <si>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</si>
  <si>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</si>
  <si>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</si>
  <si>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</si>
  <si>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</si>
  <si>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</si>
  <si>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</si>
  <si>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</si>
  <si>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</si>
  <si>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</si>
  <si>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</si>
  <si>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</si>
  <si>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</si>
  <si>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</si>
  <si>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</si>
  <si>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</si>
  <si>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</si>
  <si>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</si>
  <si>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</si>
  <si>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</si>
  <si>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</si>
  <si>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</si>
  <si>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</si>
  <si>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</si>
  <si>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</si>
  <si>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</si>
  <si>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</si>
  <si>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</si>
  <si>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</si>
  <si>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</si>
  <si>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</si>
  <si>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</si>
  <si>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</si>
  <si>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</si>
  <si>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</si>
  <si>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</si>
  <si>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</si>
  <si>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</si>
  <si>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</si>
  <si>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</si>
  <si>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</si>
  <si>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</si>
  <si>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</si>
  <si>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</si>
  <si>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</si>
  <si>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</si>
  <si>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</si>
  <si>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</si>
  <si>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</si>
  <si>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</si>
  <si>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</si>
  <si>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</si>
  <si>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</si>
  <si>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</si>
  <si>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</si>
  <si>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</si>
  <si>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</si>
  <si>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</si>
  <si>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</si>
  <si>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</si>
  <si>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</si>
  <si>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</si>
  <si>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</si>
  <si>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</si>
  <si>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</si>
  <si>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</si>
  <si>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</si>
  <si>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</si>
  <si>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</si>
  <si>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</si>
  <si>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</si>
  <si>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</si>
  <si>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</si>
  <si>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</si>
  <si>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</si>
  <si>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</si>
  <si>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</si>
  <si>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</si>
  <si>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</si>
  <si>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</si>
  <si>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</si>
  <si>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</si>
  <si>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</si>
  <si>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</si>
  <si>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</si>
  <si>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</si>
  <si>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</si>
  <si>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</si>
  <si>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</si>
  <si>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</si>
  <si>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</si>
  <si>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</si>
  <si>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</si>
  <si>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</si>
  <si>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</si>
  <si>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</si>
  <si>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</si>
  <si>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</si>
  <si>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</si>
  <si>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</si>
  <si>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</si>
  <si>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</si>
  <si>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</si>
  <si>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</si>
  <si>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</si>
  <si>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</si>
  <si>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</si>
  <si>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</si>
  <si>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</si>
  <si>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</si>
  <si>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</si>
  <si>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</si>
  <si>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</si>
  <si>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</si>
  <si>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</si>
  <si>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</si>
  <si>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</si>
  <si>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</si>
  <si>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</si>
  <si>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</si>
  <si>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</si>
  <si>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</si>
  <si>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</si>
  <si>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</si>
  <si>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</si>
  <si>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</si>
  <si>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</si>
  <si>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</si>
  <si>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</si>
  <si>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</si>
  <si>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</si>
  <si>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</si>
  <si>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</si>
  <si>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</si>
  <si>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</si>
  <si>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</si>
  <si>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</si>
  <si>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</si>
  <si>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</si>
  <si>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</si>
  <si>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</si>
  <si>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</si>
  <si>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</si>
  <si>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</si>
  <si>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</si>
  <si>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</si>
  <si>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</si>
  <si>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</si>
  <si>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</si>
  <si>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</si>
  <si>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</si>
  <si>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</si>
  <si>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</si>
  <si>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</si>
  <si>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</si>
  <si>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</si>
  <si>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</si>
  <si>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</si>
  <si>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</si>
  <si>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</si>
  <si>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</si>
  <si>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</si>
  <si>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</si>
  <si>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</si>
  <si>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</si>
  <si>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</si>
  <si>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</si>
  <si>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</si>
  <si>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</si>
  <si>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</si>
  <si>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</si>
  <si>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</si>
  <si>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</si>
  <si>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</si>
  <si>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</si>
  <si>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</si>
  <si>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</si>
  <si>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</si>
  <si>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</si>
  <si>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</si>
  <si>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</si>
  <si>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</si>
  <si>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</si>
  <si>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</si>
  <si>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</si>
  <si>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</si>
  <si>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</si>
  <si>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</si>
  <si>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</si>
  <si>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</si>
  <si>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</si>
  <si>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</si>
  <si>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</si>
  <si>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</si>
  <si>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</si>
  <si>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</si>
  <si>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</si>
  <si>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</si>
  <si>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</si>
  <si>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</si>
  <si>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</si>
  <si>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</si>
  <si>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</si>
  <si>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</si>
  <si>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</si>
  <si>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</si>
  <si>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</si>
  <si>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</si>
  <si>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</si>
  <si>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</si>
  <si>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</si>
  <si>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</si>
  <si>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</si>
  <si>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</si>
  <si>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</si>
  <si>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</si>
  <si>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</si>
  <si>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</si>
  <si>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</si>
  <si>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</si>
  <si>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</si>
  <si>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</si>
  <si>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</si>
  <si>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</si>
  <si>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</si>
  <si>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</si>
  <si>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</si>
  <si>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</si>
  <si>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</si>
  <si>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</si>
  <si>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</si>
  <si>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</si>
  <si>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</si>
  <si>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</si>
  <si>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</si>
  <si>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</si>
  <si>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</si>
  <si>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</si>
  <si>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</si>
  <si>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</si>
  <si>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</si>
  <si>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</si>
  <si>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</si>
  <si>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</si>
  <si>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</si>
  <si>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</si>
  <si>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</si>
  <si>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</si>
  <si>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</si>
  <si>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</si>
  <si>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</si>
  <si>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</si>
  <si>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</si>
  <si>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</si>
  <si>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</si>
  <si>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</si>
  <si>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</si>
  <si>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</si>
  <si>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</si>
  <si>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</si>
  <si>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</si>
  <si>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</si>
  <si>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</si>
  <si>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</si>
  <si>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</si>
  <si>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</si>
  <si>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</si>
  <si>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</si>
  <si>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</si>
  <si>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</si>
  <si>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</si>
  <si>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</si>
  <si>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</si>
  <si>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</si>
  <si>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</si>
  <si>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</si>
  <si>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</si>
  <si>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</si>
  <si>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</si>
  <si>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</si>
  <si>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</si>
  <si>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</si>
  <si>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</si>
  <si>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</si>
  <si>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</si>
  <si>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</si>
  <si>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</si>
  <si>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</si>
  <si>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</si>
  <si>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</si>
  <si>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</si>
  <si>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</si>
  <si>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</si>
  <si>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</si>
  <si>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</si>
  <si>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</si>
  <si>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</si>
  <si>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</si>
  <si>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</si>
  <si>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</si>
  <si>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</si>
  <si>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</si>
  <si>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</si>
  <si>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</si>
  <si>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</si>
  <si>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</si>
  <si>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</si>
  <si>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</si>
  <si>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</si>
  <si>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</si>
  <si>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</si>
  <si>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</si>
  <si>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</si>
  <si>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</si>
  <si>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</si>
  <si>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</si>
  <si>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</si>
  <si>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</si>
  <si>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</si>
  <si>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</si>
  <si>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</si>
  <si>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</si>
  <si>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</si>
  <si>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</si>
  <si>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</si>
  <si>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</si>
  <si>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</si>
  <si>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</si>
  <si>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</si>
  <si>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</si>
  <si>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</si>
  <si>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</si>
  <si>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</si>
  <si>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</si>
  <si>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</si>
  <si>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</si>
  <si>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</si>
  <si>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</si>
  <si>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</si>
  <si>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</si>
  <si>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</si>
  <si>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</si>
  <si>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</si>
  <si>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</si>
  <si>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</si>
  <si>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</si>
  <si>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</si>
  <si>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</si>
  <si>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</si>
  <si>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</si>
  <si>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</si>
  <si>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</si>
  <si>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</si>
  <si>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</si>
  <si>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</si>
  <si>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</si>
  <si>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</si>
  <si>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</si>
  <si>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</si>
  <si>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</si>
  <si>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</si>
  <si>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</si>
  <si>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</si>
  <si>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</si>
  <si>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</si>
  <si>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</si>
  <si>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</si>
  <si>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</si>
  <si>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</si>
  <si>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</si>
  <si>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</si>
  <si>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</si>
  <si>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</si>
  <si>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</si>
  <si>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</si>
  <si>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</si>
  <si>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</si>
  <si>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</si>
  <si>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</si>
  <si>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</si>
  <si>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</si>
  <si>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</si>
  <si>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</si>
  <si>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</si>
  <si>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</si>
  <si>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</si>
  <si>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</si>
  <si>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</si>
  <si>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</si>
  <si>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</si>
  <si>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</si>
  <si>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</si>
  <si>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</si>
  <si>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</si>
  <si>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</si>
  <si>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</si>
  <si>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</si>
  <si>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</si>
  <si>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</si>
  <si>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</si>
  <si>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</si>
  <si>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</si>
  <si>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</si>
  <si>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</si>
  <si>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</si>
  <si>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</si>
  <si>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</si>
  <si>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</si>
  <si>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</si>
  <si>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</si>
  <si>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</si>
  <si>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</si>
  <si>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</si>
  <si>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</si>
  <si>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</si>
  <si>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</si>
  <si>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</si>
  <si>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</si>
  <si>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</si>
  <si>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</si>
  <si>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</si>
  <si>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</si>
  <si>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</si>
  <si>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</si>
  <si>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</si>
  <si>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</si>
  <si>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</si>
  <si>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</si>
  <si>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</si>
  <si>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</si>
  <si>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</si>
  <si>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</si>
  <si>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</si>
  <si>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</si>
  <si>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</si>
  <si>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</si>
  <si>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</si>
  <si>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</si>
  <si>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</si>
  <si>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</si>
  <si>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</si>
  <si>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</si>
  <si>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</si>
  <si>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</si>
  <si>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</si>
  <si>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</si>
  <si>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</si>
  <si>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</si>
  <si>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</si>
  <si>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</si>
  <si>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</si>
  <si>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</si>
  <si>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</si>
  <si>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</si>
  <si>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</si>
  <si>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</si>
  <si>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</si>
  <si>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</si>
  <si>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</si>
  <si>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</si>
  <si>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</si>
  <si>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</si>
  <si>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</si>
  <si>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</si>
  <si>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</si>
  <si>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</si>
  <si>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</si>
  <si>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</si>
  <si>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</si>
  <si>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</si>
  <si>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</si>
  <si>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</si>
  <si>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</si>
  <si>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</si>
  <si>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</si>
  <si>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</si>
  <si>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</si>
  <si>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</si>
  <si>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</si>
  <si>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</si>
  <si>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</si>
  <si>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</si>
  <si>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</si>
  <si>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</si>
  <si>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</si>
  <si>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</si>
  <si>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</si>
  <si>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</si>
  <si>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</si>
  <si>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</si>
  <si>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</si>
  <si>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</si>
  <si>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</si>
  <si>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</si>
  <si>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</si>
  <si>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</si>
  <si>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</si>
  <si>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</si>
  <si>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</si>
  <si>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</si>
  <si>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</si>
  <si>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</si>
  <si>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</si>
  <si>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</si>
  <si>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</si>
  <si>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</si>
  <si>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</si>
  <si>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</si>
  <si>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</si>
  <si>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</si>
  <si>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</si>
  <si>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</si>
  <si>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</si>
  <si>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</si>
  <si>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</si>
  <si>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</si>
  <si>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</si>
  <si>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</si>
  <si>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</si>
  <si>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</si>
  <si>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</si>
  <si>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</si>
  <si>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</si>
  <si>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</si>
  <si>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</si>
  <si>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</si>
  <si>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</si>
  <si>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</si>
  <si>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</si>
  <si>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</si>
  <si>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</si>
  <si>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</si>
  <si>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</si>
  <si>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</si>
  <si>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</si>
  <si>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</si>
  <si>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</si>
  <si>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</si>
  <si>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</si>
  <si>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</si>
  <si>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</si>
  <si>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</si>
  <si>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</si>
  <si>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</si>
  <si>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</si>
  <si>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</si>
  <si>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</si>
  <si>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</si>
  <si>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</si>
  <si>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</si>
  <si>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</si>
  <si>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</si>
  <si>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</si>
  <si>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</si>
  <si>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</si>
  <si>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</si>
  <si>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</si>
  <si>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</si>
  <si>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</si>
  <si>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</si>
  <si>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</si>
  <si>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</si>
  <si>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</si>
  <si>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</si>
  <si>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</si>
  <si>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</si>
  <si>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</si>
  <si>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</si>
  <si>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</si>
  <si>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</si>
  <si>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</si>
  <si>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</si>
  <si>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</si>
  <si>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</si>
  <si>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</si>
  <si>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</si>
  <si>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</si>
  <si>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</si>
  <si>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</si>
  <si>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</si>
  <si>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</si>
  <si>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</si>
  <si>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</si>
  <si>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</si>
  <si>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</si>
  <si>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</si>
  <si>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</si>
  <si>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</si>
  <si>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</si>
  <si>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</si>
  <si>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</si>
  <si>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</si>
  <si>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</si>
  <si>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</si>
  <si>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</si>
  <si>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</si>
  <si>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</si>
  <si>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</si>
  <si>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</si>
  <si>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</si>
  <si>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</si>
  <si>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</si>
  <si>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</si>
  <si>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</si>
  <si>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</si>
  <si>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</si>
  <si>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</si>
  <si>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</si>
  <si>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</si>
  <si>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</si>
  <si>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</si>
  <si>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</si>
  <si>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</si>
  <si>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</si>
  <si>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</si>
  <si>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</si>
  <si>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</si>
  <si>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</si>
  <si>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</si>
  <si>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</si>
  <si>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</si>
  <si>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</si>
  <si>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</si>
  <si>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</si>
  <si>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</si>
  <si>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</si>
  <si>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</si>
  <si>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</si>
  <si>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</si>
  <si>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</si>
  <si>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</si>
  <si>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</si>
  <si>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</si>
  <si>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</si>
  <si>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</si>
  <si>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</si>
  <si>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</si>
  <si>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</si>
  <si>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</si>
  <si>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</si>
  <si>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</si>
  <si>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</si>
  <si>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</si>
  <si>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</si>
  <si>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</si>
  <si>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</si>
  <si>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</si>
  <si>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</si>
  <si>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</si>
  <si>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</si>
  <si>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</si>
  <si>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</si>
  <si>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</si>
  <si>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</si>
  <si>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</si>
  <si>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</si>
  <si>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</si>
  <si>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</si>
  <si>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</si>
  <si>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</si>
  <si>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</si>
  <si>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</si>
  <si>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</si>
  <si>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</si>
  <si>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</si>
  <si>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</si>
  <si>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</si>
  <si>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</si>
  <si>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</si>
  <si>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</si>
  <si>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</si>
  <si>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</si>
  <si>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</si>
  <si>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</si>
  <si>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</si>
  <si>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</si>
  <si>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</si>
  <si>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</si>
  <si>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</si>
  <si>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</si>
  <si>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</si>
  <si>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</si>
  <si>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</si>
  <si>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</si>
  <si>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</si>
  <si>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</si>
  <si>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</si>
  <si>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</si>
  <si>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</si>
  <si>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</si>
  <si>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</si>
  <si>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</si>
  <si>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</si>
  <si>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</si>
  <si>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</si>
  <si>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</si>
  <si>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</si>
  <si>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</si>
  <si>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</si>
  <si>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</si>
  <si>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</si>
  <si>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</si>
  <si>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</si>
  <si>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</si>
  <si>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</si>
  <si>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</si>
  <si>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</si>
  <si>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</si>
  <si>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</si>
  <si>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</si>
  <si>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</si>
  <si>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</si>
  <si>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</si>
  <si>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</si>
  <si>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</si>
  <si>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</si>
  <si>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</si>
  <si>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</si>
  <si>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</si>
  <si>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</si>
  <si>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</si>
  <si>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</si>
  <si>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</si>
  <si>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</si>
  <si>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</si>
  <si>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</si>
  <si>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</si>
  <si>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</si>
  <si>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</si>
  <si>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</si>
  <si>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</si>
  <si>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</si>
  <si>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</si>
  <si>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</si>
  <si>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</si>
  <si>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</si>
  <si>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</si>
  <si>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</si>
  <si>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</si>
  <si>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</si>
  <si>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</si>
  <si>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</si>
  <si>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</si>
  <si>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</si>
  <si>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</si>
  <si>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</si>
  <si>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</si>
  <si>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</si>
  <si>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</si>
  <si>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</si>
  <si>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</si>
  <si>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</si>
  <si>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</si>
  <si>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</si>
  <si>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</si>
  <si>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</si>
  <si>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</si>
  <si>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</si>
  <si>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</si>
  <si>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</si>
  <si>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EM team at site TS</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</si>
  <si>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</si>
  <si>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</si>
  <si>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</si>
  <si>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</si>
  <si>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</si>
  <si>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</si>
  <si>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</si>
  <si>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</si>
  <si>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</si>
  <si>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</si>
  <si>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</si>
  <si>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</si>
  <si>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</si>
  <si>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</si>
  <si>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</si>
  <si>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</si>
  <si>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</si>
  <si>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</si>
  <si>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</si>
  <si>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</si>
  <si>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</si>
  <si>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</si>
  <si>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</si>
  <si>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</si>
  <si>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</si>
  <si>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</si>
  <si>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</si>
  <si>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</si>
  <si>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</si>
  <si>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</si>
  <si>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</si>
  <si>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</si>
  <si>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</si>
  <si>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</si>
  <si>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</si>
  <si>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</si>
  <si>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</si>
  <si>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</si>
  <si>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</si>
  <si>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</si>
  <si>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</si>
  <si>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</si>
  <si>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</si>
  <si>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</si>
  <si>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</si>
  <si>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</si>
  <si>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</si>
  <si>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</si>
  <si>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</si>
  <si>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</si>
  <si>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</si>
  <si>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</si>
  <si>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</si>
  <si>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</si>
  <si>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</si>
  <si>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</si>
  <si>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</si>
  <si>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</si>
  <si>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</si>
  <si>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</si>
  <si>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</si>
  <si>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</si>
  <si>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</si>
  <si>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</si>
  <si>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</si>
  <si>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</si>
  <si>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</si>
  <si>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</si>
  <si>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</si>
  <si>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</si>
  <si>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</si>
  <si>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</si>
  <si>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</si>
  <si>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</si>
  <si>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</si>
  <si>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</si>
  <si>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</si>
  <si>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</si>
  <si>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</si>
  <si>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</si>
  <si>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</si>
  <si>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</si>
  <si>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</si>
  <si>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</si>
  <si>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</si>
  <si>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</si>
  <si>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</si>
  <si>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</si>
  <si>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</si>
  <si>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</si>
  <si>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</si>
  <si>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</si>
  <si>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</si>
  <si>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</si>
  <si>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</si>
  <si>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</si>
  <si>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</si>
  <si>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</si>
  <si>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</si>
  <si>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</si>
  <si>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</si>
  <si>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</si>
  <si>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</si>
  <si>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</si>
  <si>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</si>
  <si>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EM Team on the way ETA: 40 Mins</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</si>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</sst>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300.46602928240463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6.4501504624786321E-2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5.5936689808731899E-2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45963.414455208331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45963.414455208331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45963.414455208331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45963.414455208331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45963.414455208331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45963.414455208331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45963.414455208331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45963.414455208331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45963.414455208331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45963.414455208331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45963.414455208331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45963.414455208331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45963.414455208331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45963.414455208331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45963.414455208331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45963.414455208331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45963.414455208331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45963.414455208331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45963.414455208331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45963.414455208331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45963.414455208331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45963.414455208331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45963.414455208331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45963.414455208331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45963.414455208331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45963.414455208331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45963.414455208331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45963.414455208331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45963.414455208331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45963.414455208331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45963.414455208331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45963.414455208331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45963.414455208331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45963.414455208331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45963.414455208331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45963.414455208331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45963.414455208331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45963.414455208331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45963.414455208331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45963.414455208331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45963.414455208331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45963.414455208331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45963.414455208331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45963.414455208331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45963.414455208331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45963.414455208331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45963.414455208331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45963.414455208331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45963.414455208331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45963.414455208331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45963.414455208331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45963.414455208331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45963.414455208331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45963.414455208331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45963.414455208331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45963.414455208331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45963.414455208331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45963.414455208331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45963.414455208331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45963.414455208331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45963.414455208331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45963.414455208331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45963.414455208331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45963.414455208331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45963.414455208331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45963.414455208331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45963.414455208331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45963.414455208331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45963.414455208331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45963.414455208331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45963.414455208331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45963.414455208331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45963.414455208331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45963.414455208331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45963.414455208331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45963.414455208331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45963.414455208331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45963.414455208331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45963.414455208331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45963.414455208331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45963.414455208331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45963.414455208331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45963.414455208331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45963.414455208331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45963.414455208331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45963.414455208331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45963.414455208331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45963.414455208331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45963.414455208331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45963.414455208331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45963.414455208331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45963.414455208331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45963.414455208331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45963.414455208331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45963.414455208331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45963.414455208331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45963.414455208331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45963.414455208331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45963.414455208331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45963.414455208331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45963.414455208331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45963.414455208331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45963.414455208331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45963.414455208331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45963.414455208331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45963.414455208331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45963.414455208331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45963.414455208331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45963.414455208331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45963.414455208331</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45963.414455208331</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138.4146172453693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4.6723718749999534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0.64056631944549736</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7.4686689811642282E-2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45963.414455208331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45963.414455208331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45963.414455208331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45963.414455208331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45963.414455208331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45963.414455208331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45963.414455208331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45963.414455208331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45963.414455208331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45963.414455208331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45963.414455208331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45963.414455208331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45963.414455208331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45963.414455208331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45963.414455208331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45963.414455208331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45963.414455208331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45963.414455208331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45963.414455208331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45963.414455208331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45963.414455208331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45963.414455208331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45963.414455208331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45963.414455208331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45963.414455208331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45963.414455208331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45963.414455208331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45963.414455208331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45963.414455208331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45963.414455208331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45963.414455208331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45963.414455208331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45963.414455208331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45963.414455208331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45963.414455208331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45963.414455208331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45963.414455208331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45963.414455208331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45963.414455208331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45963.414455208331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45963.414455208331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45963.414455208331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45963.414455208331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45963.414455208331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45963.414455208331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45963.414455208331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45963.414455208331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45963.414455208331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45963.414455208331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45963.414455208331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45963.414455208331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45963.414455208331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45963.414455208331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45963.414455208331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45963.414455208331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45963.414455208331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45963.414455208331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45963.414455208331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45963.414455208331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45963.414455208331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45963.414455208331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45963.414455208331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45963.414455208331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45963.414455208331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45963.414455208331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45963.414455208331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45963.414455208331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45963.414455208331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45963.414455208331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45963.414455208331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45963.414455208331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45963.414455208331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45963.414455208331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45963.414455208331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45963.414455208331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45963.414455208331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45963.414455208331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45963.414455208331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45963.414455208331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45963.414455208331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45963.414455208331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45963.414455208331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45963.414455208331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45963.414455208331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45963.414455208331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45963.414455208331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45963.414455208331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45963.414455208331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45963.414455208331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45963.414455208331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45963.414455208331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45963.414455208331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45963.414455208331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45963.414455208331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45963.414455208331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45963.414455208331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45963.414455208331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45963.414455208331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45963.414455208331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45963.414455208331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45963.414455208331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45963.414455208331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45963.414455208331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45963.414455208331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45963.414455208331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45963.414455208331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45963.414455208331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45963.414455208331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45963.414455208331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45963.414455208331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45963.414455208331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45963.414455208331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45963.414455208331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45963.414455208331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45963.414455208331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45963.414455208331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45963.414455208331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45963.414455208331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45963.414455208331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45963.414455208331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45963.414455208331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45963.414455208331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45963.414455208331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45963.414455208331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45963.414455208331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45963.414455208331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45963.414455208331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45963.414455208331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45963.414455208331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45963.414455208331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45963.414455208331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45963.414455208331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45963.414455208331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45963.414455208331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45963.414455208331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45963.414455208331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45963.414455208331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45963.414455208331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45963.414455208331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45963.414455208331</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45963.414455208331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45963.414455208331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45963.414455208331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45963.414455208331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45963.414455208331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45963.414455208331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45963.414455208331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45963.414455208331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45963.414455208331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45963.414455208331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45963.414455208331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45963.414455208331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45963.414455208331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45963.414455208331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45963.414455208331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45963.414455208331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45963.414455208331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45963.414455208331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45963.414455208331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45963.414455208331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45963.414455208331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45963.414455208331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45963.414455208331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45963.414455208331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45963.414455208331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45963.414455208331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45963.414455208331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45963.414455208331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45963.414455208331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45963.414455208331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45963.414455208331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45963.414455208331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45963.414455208331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45963.414455208331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45963.414455208331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45963.414455208331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45963.414455208331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45963.414455208331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45963.414455208331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45963.414455208331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45963.414455208331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45963.414455208331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45963.414455208331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45963.414455208331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45963.414455208331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45963.414455208331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45963.414455208331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45963.414455208331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45963.414455208331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45963.414455208331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45963.414455208331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45963.414455208331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45963.414455208331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45963.414455208331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45963.414455208331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45963.414455208331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45963.414455208331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45963.414455208331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45963.414455208331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45963.414455208331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45963.414455208331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45963.414455208331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45963.414455208331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45963.414455208331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45963.414455208331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45963.414455208331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45963.414455208331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45963.414455208331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45963.414455208331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45963.414455208331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45963.414455208331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45963.414455208331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45963.414455208331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45963.414455208331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45963.414455208331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45963.414455208331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45963.414455208331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45963.414455208331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45963.414455208331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45963.414455208331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45963.414455208331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45963.414455208331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45963.414455208331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45963.414455208331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45963.414455208331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45963.414455208331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45963.414455208331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45963.414455208331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45963.414455208331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45963.414455208331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45963.414455208331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45963.414455208331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45963.414455208331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45963.414455208331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45963.414455208331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45963.414455208331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45963.414455208331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45963.414455208331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45963.414455208331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45963.414455208331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45963.414455208331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45963.414455208331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45963.414455208331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45963.414455208331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45963.414455208331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45963.414455208331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45963.414455208331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45963.414455208331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45963.414455208331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45963.414455208331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45963.414455208331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45963.414455208331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45963.414455208331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45963.414455208331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45963.414455208331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45963.414455208331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45963.414455208331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45963.414455208331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45963.414455208331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45963.414455208331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45963.414455208331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45963.414455208331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45963.414455208331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45963.414455208331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45963.414455208331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45963.414455208331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45963.414455208331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45963.414455208331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45963.414455208331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45963.414455208331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45963.414455208331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45963.414455208331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45963.414455208331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45963.414455208331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45963.414455208331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45963.414455208331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45963.414455208331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45963.414455208331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45963.414455208331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45963.414455208331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45963.414455208331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45963.414455208331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45963.414455208331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45963.414455208331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45963.414455208331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45963.414455208331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45963.414455208331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45963.414455208331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45963.414455208331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45963.414455208331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45963.414455208331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45963.414455208331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45963.414455208331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45963.414455208331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45963.414455208331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45963.414455208331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45963.414455208331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45963.414455208331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45963.414455208331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45963.414455208331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45963.414455208331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45963.414455208331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45963.414455208331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45963.414455208331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45963.414455208331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45963.414455208331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45963.414455208331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45963.414455208331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45963.414455208331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45963.414455208331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45963.414455208331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45963.414455208331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45963.414455208331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45963.414455208331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45963.414455208331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45963.414455208331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45963.414455208331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45963.414455208331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45963.414455208331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45963.414455208331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45963.414455208331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45963.414455208331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45963.414455208331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45963.414455208331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45963.414455208331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45963.414455208331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45963.414455208331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45963.414455208331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45963.414455208331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45963.414455208331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45963.414455208331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45963.414455208331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45963.414455208331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45963.414455208331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45963.414455208331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45963.414455208331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45963.414455208331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45963.414455208331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45963.414455208331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45963.414455208331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45963.414455208331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45963.414455208331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45963.414455208331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45963.414455208331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45963.414455208331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45963.414455208331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45963.414455208331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45963.414455208331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45963.414455208331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45963.414455208331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45963.414455208331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45963.414455208331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45963.414455208331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45963.414455208331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45963.414455208331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45963.414455208331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45963.414455208331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45963.414455208331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45963.414455208331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45963.414455208331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45963.414455208331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45963.414455208331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45963.414455208331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45963.414455208331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45963.414455208331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45963.414455208331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45963.414455208331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45963.414455208331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45963.414455208331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45963.414455208331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45963.414455208331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45963.414455208331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45963.414455208331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45963.414455208331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45963.414455208331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45963.414455208331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45963.414455208331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45963.414455208331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45963.414455208331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45963.414455208331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45963.414455208331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45963.414455208331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45963.414455208331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45963.414455208331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45963.414455208331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45963.414455208331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45963.414455208331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45963.414455208331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45963.414455208331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45963.414455208331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45963.414455208331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45963.414455208331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45963.414455208331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45963.414455208331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45963.414455208331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45963.414455208331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45963.414455208331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45963.414455208331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45963.414455208331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45963.414455208331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45963.414455208331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45963.414455208331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45963.414455208331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45963.414455208331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45963.414455208331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45963.414455208331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45963.414455208331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45963.414455208331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45963.414455208331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45963.414455208331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45963.414455208331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45963.414455208331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45963.414455208331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45963.414455208331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45963.414455208331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45963.414455208331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45963.414455208331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45963.414455208331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45963.414455208331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45963.414455208331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45963.414455208331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45963.414455208331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45963.414455208331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45963.414455208331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45963.414455208331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45963.414455208331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45963.414455208331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45963.414455208331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45963.414455208331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45963.414455208331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45963.414455208331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45963.414455208331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45963.414455208331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45963.414455208331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45963.414455208331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45963.414455208331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45963.414455208331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45963.414455208331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45963.414455208331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45963.414455208331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45963.414455208331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45963.414455208331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45963.414455208331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45963.414455208331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45963.414455208331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45963.414455208331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45963.414455208331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45963.414455208331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45963.414455208331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45963.414455208331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45963.414455208331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45963.414455208331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45963.414455208331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45963.414455208331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45963.414455208331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45963.414455208331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45963.414455208331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45963.414455208331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45963.414455208331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45963.414455208331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45963.414455208331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45963.414455208331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45963.414455208331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45963.414455208331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45963.414455208331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45963.414455208331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45963.414455208331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45963.414455208331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45963.414455208331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45963.414455208331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45963.414455208331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45963.414455208331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45963.414455208331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45963.414455208331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45963.414455208331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45963.414455208331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45963.414455208331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45963.414455208331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45963.414455208331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45963.414455208331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45963.414455208331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45963.414455208331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45963.414455208331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45963.414455208331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45963.414455208331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45963.414455208331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45963.414455208331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45963.414455208331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45963.414455208331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45963.414455208331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45963.414455208331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45963.414455208331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45963.414455208331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45963.414455208331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45963.414455208331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45963.414455208331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45963.414455208331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45963.414455208331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45963.414455208331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45963.414455208331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45963.414455208331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45963.414455208331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45963.414455208331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45963.414455208331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45963.414455208331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45963.414455208331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45963.414455208331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45963.414455208331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45963.414455208331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45963.414455208331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45963.414455208331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45963.414455208331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45963.414455208331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45963.414455208331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45963.414455208331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45963.414455208331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45963.414455208331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45963.414455208331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45963.414455208331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45963.414455208331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45963.414455208331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45963.414455208331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45963.414455208331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45963.414455208331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45963.414455208331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45963.414455208331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45963.414455208331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45963.414455208331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45963.414455208331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45963.414455208331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45963.414455208331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45963.414455208331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45963.414455208331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45963.414455208331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45963.414455208331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45963.414455208331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45963.414455208331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45963.414455208331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45963.414455208331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45963.414455208331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45963.414455208331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45963.414455208331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45963.414455208331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45963.414455208331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45963.414455208331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45963.414455208331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45963.414455208331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45963.414455208331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45963.414455208331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45963.414455208331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45963.414455208331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45963.414455208331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45963.414455208331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45963.414455208331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45963.414455208331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45963.414455208331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45963.414455208331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45963.414455208331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45963.414455208331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45963.414455208331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45963.414455208331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45963.414455208331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45963.414455208331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45963.414455208331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45963.414455208331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45963.414455208331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45963.414455208331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45963.414455208331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45963.414455208331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45963.414455208331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45963.414455208331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45963.414455208331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45963.414455208331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45963.414455208331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45963.414455208331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45963.414455208331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45963.414455208331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45963.414455208331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45963.414455208331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45963.414455208331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45963.414455208331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45963.414455208331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45963.414455208331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45963.414455208331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45963.414455208331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45963.414455208331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45963.414455208331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45963.414455208331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45963.414455208331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45963.414455208331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45963.414455208331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45963.414455208331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45963.414455208331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45963.414455208331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45963.414455208331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45963.414455208331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45963.414455208331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45963.414455208331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45963.414455208331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45963.414455208331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45963.414455208331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45963.414455208331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45963.414455208331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45963.414455208331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45963.414455208331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45963.414455208331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45963.414455208331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45963.414455208331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45963.414455208331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45963.414455208331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45963.414455208331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45963.414455208331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45963.414455208331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45963.414455208331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45963.414455208331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45963.414455208331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45963.414455208331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45963.414455208331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45963.414455208331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45963.414455208331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45963.414455208331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45963.414455208331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45963.414455208331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45963.414455208331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45963.414455208331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45963.414455208331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45963.414455208331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45963.414455208331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45963.414455208331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45963.414455208331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45963.414455208331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45963.414455208331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45963.414455208331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45963.414455208331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45963.414455208331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45963.414455208331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45963.414455208331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45963.414455208331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45963.414455208331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45963.414455208331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45963.414455208331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45963.414455208331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45963.414455208331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45963.414455208331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45963.414455208331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45963.414455208331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45963.414455208331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45963.414455208331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45963.414455208331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45963.414455208331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45963.414455208331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45963.414455208331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45963.414455208331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45963.414455208331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45963.414455208331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45963.414455208331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45963.414455208331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45963.414455208331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45963.414455208331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45963.414455208331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45963.414455208331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45963.414455208331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45963.414455208331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45963.414455208331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45963.414455208331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45963.414455208331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45963.414455208331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45963.414455208331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45963.414455208331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45963.414455208331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45963.414455208331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45963.414455208331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45963.414455208331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45963.414455208331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45963.414455208331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45963.414455208331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45963.414455208331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45963.414455208331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45963.414455208331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45963.414455208331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45963.414455208331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45963.414455208331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45963.414455208331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45963.414455208331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45963.414455208331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45963.414455208331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45963.414455208331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45963.414455208331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45963.414455208331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45963.414455208331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45963.414455208331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45963.414455208331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45963.414455208331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45963.414455208331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45963.414455208331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45963.414455208331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45963.414455208331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45963.414455208331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45963.414455208331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45963.414455208331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45963.414455208331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45963.414455208331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45963.414455208331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45963.414455208331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45963.414455208331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45963.414455208331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45963.414455208331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45963.414455208331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45963.414455208331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45963.414455208331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45963.414455208331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45963.414455208331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45963.414455208331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45963.414455208331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45963.414455208331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45963.414455208331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45963.414455208331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45963.414455208331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45963.414455208331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45963.414455208331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45963.414455208331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45963.414455208331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45963.414455208331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45963.414455208331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45963.414455208331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45963.414455208331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45963.414455208331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45963.414455208331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45963.414455208331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45963.414455208331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45963.414455208331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45963.414455208331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45963.414455208331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45963.414455208331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45963.414455208331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45963.414455208331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45963.414455208331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45963.414455208331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45963.414455208331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45963.414455208331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45963.414455208331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45963.414455208331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45963.414455208331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45963.414455208331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45963.414455208331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45963.414455208331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45963.414455208331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45963.414455208331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45963.414455208331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45963.414455208331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45963.414455208331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45963.414455208331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45963.414455208331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45963.414455208331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45963.414455208331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45963.414455208331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45963.414455208331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45963.414455208331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45963.414455208331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45963.414455208331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45963.414455208331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45963.414455208331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45963.414455208331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45963.414455208331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45963.414455208331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45963.414455208331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45963.414455208331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45963.414455208331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45963.414455208331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45963.414455208331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45963.414455208331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45963.414455208331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45963.414455208331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45963.414455208331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45963.414455208331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45963.414455208331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45963.414455208331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45963.414455208331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45963.414455208331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45963.414455208331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45963.414455208331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45963.414455208331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45963.414455208331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45963.414455208331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45963.414455208331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45963.414455208331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45963.414455208331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45963.414455208331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45963.414455208331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45963.414455208331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45963.414455208331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45963.414455208331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45963.414455208331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45963.414455208331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45963.414455208331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45963.414455208331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45963.414455208331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45963.414455208331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45963.414455208331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45963.414455208331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45963.414455208331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45963.414455208331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45963.414455208331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45963.414455208331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45963.414455208331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45963.414455208331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45963.414455208331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45963.414455208331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45963.414455208331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45963.414455208331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45963.414455208331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45963.414455208331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45963.414455208331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45963.414455208331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45963.414455208331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45963.414455208331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45963.414455208331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45963.414455208331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45963.414455208331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45963.414455208331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45963.414455208331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45963.414455208331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45963.414455208331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45963.414455208331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45963.414455208331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45963.414455208331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45963.414455208331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45963.414455208331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45963.414455208331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45963.414455208331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45963.414455208331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45963.414455208331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45963.414455208331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45963.414455208331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45963.414455208331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45963.414455208331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45963.414455208331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45963.414455208331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45963.414455208331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45963.414455208331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45963.414455208331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45963.414455208331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45963.414455208331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45963.414455208331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45963.414455208331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45963.414455208331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45963.414455208331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45963.414455208331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45963.414455208331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45963.414455208331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45963.414455208331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45963.414455208331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45963.414455208331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45963.414455208331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45963.414455208331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45963.414455208331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45963.414455208331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45963.414455208331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45963.414455208331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45963.414455208331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45963.414455208331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45963.414455208331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45963.414455208331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45963.414455208331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45963.414455208331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45963.414455208331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45963.414455208331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45963.414455208331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45963.414455208331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45963.414455208331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45963.414455208331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45963.414455208331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45963.414455208331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45963.414455208331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45963.414455208331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45963.414455208331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45963.414455208331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45963.414455208331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45963.414455208331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45963.414455208331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45963.414455208331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45963.414455208331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45963.414455208331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45963.414455208331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45963.414455208331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45963.414455208331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45963.414455208331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45963.414455208331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45963.414455208331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45963.414455208331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45963.414455208331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45963.414455208331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45963.414455208331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45963.414455208331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45963.414455208331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45963.414455208331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45963.414455208331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45963.414455208331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45963.414455208331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45963.414455208331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45963.414455208331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45963.414455208331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45963.414455208331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45963.414455208331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45963.414455208331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45963.414455208331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45963.414455208331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45963.414455208331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45963.414455208331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45963.414455208331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45963.414455208331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45963.414455208331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45963.414455208331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45963.414455208331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45963.414455208331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45963.414455208331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45963.414455208331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45963.414455208331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45963.414455208331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45963.414455208331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45963.414455208331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45963.414455208331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45963.414455208331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45963.414455208331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45963.414455208331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45963.414455208331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45963.414455208331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45963.414455208331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45963.414455208331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45963.414455208331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45963.414455208331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45963.414455208331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45963.414455208331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45963.414455208331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45963.414455208331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45963.414455208331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45963.414455208331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45963.414455208331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45963.414455208331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45963.414455208331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45963.414455208331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45963.414455208331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45963.414455208331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45963.414455208331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45963.414455208331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45963.414455208331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45963.414455208331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45963.414455208331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45963.414455208331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45963.414455208331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45963.414455208331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45963.414455208331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45963.414455208331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45963.414455208331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45963.414455208331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45963.414455208331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45963.414455208331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45963.414455208331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45963.414455208331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45963.414455208331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45963.414455208331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45963.414455208331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45963.414455208331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45963.414455208331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45963.414455208331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45963.414455208331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45963.414455208331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45963.414455208331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45963.414455208331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45963.414455208331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45963.414455208331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45963.414455208331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45963.414455208331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45963.414455208331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45963.414455208331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45963.414455208331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45963.414455208331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45963.414455208331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45963.414455208331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45963.414455208331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45963.414455208331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45963.414455208331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45963.414455208331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45963.414455208331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45963.414455208331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45963.414455208331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45963.414455208331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45963.414455208331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45963.414455208331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45963.414455208331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45963.414455208331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45963.414455208331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45963.414455208331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45963.414455208331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45963.414455208331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45963.414455208331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45963.414455208331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45963.414455208331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45963.414455208331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45963.414455208331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45963.414455208331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45963.414455208331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45963.414455208331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45963.414455208331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45963.414455208331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45963.414455208331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45963.414455208331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45963.414455208331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45963.414455208331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45963.414455208331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45963.414455208331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45963.414455208331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45963.414455208331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45963.414455208331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45963.414455208331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45963.414455208331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45963.414455208331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45963.414455208331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45963.414455208331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45963.414455208331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45963.414455208331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45963.414455208331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45963.414455208331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45963.414455208331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45963.414455208331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45963.414455208331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45963.414455208331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45963.414455208331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45963.414455208331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45963.414455208331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45963.414455208331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45963.414455208331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45963.414455208331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45963.414455208331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45963.414455208331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45963.414455208331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45963.414455208331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45963.414455208331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45963.414455208331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45963.414455208331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45963.414455208331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45963.414455208331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45963.414455208331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45963.414455208331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45963.414455208331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45963.414455208331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45963.414455208331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45963.414455208331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45963.414455208331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45963.414455208331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45963.414455208331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45963.414455208331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45963.414455208331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45963.414455208331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45963.414455208331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45963.414455208331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45963.414455208331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45963.414455208331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45963.414455208331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45963.414455208331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45963.414455208331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45963.414455208331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45963.414455208331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45963.414455208331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45963.414455208331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45963.414455208331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45963.414455208331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45963.414455208331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45963.414455208331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45963.414455208331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45963.414455208331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45963.414455208331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45963.414455208331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45963.414455208331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45963.414455208331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45963.414455208331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45963.414455208331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45963.414455208331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45963.414455208331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45963.414455208331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45963.414455208331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45963.414455208331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45963.414455208331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45963.414455208331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45963.414455208331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45963.414455208331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45963.414455208331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45963.414455208331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45963.414455208331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45963.414455208331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45963.414455208331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45963.414455208331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45963.414455208331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45963.414455208331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45963.414455208331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45963.414455208331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45963.414455208331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45963.414455208331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45963.414455208331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45963.414455208331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45963.414455208331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45963.414455208331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45963.414455208331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45963.414455208331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45963.414455208331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45963.414455208331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45963.414455208331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45963.414455208331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45963.414455208331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45963.414455208331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45963.414455208331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45963.414455208331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45963.414455208331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45963.414455208331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45963.414455208331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45963.414455208331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45963.414455208331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45963.414455208331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45963.414455208331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45963.414455208331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45963.414455208331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45963.414455208331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45963.414455208331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45963.414455208331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45963.414455208331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45963.414455208331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45963.414455208331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45963.414455208331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45963.414455208331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45963.414455208331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45963.414455208331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45963.414455208331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45963.414455208331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45963.414455208331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45963.414455208331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45963.414455208331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45963.414455208331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45963.414455208331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45963.414455208331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45963.414455208331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45963.414455208331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45963.414455208331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45963.414455208331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45963.414455208331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45963.414455208331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45963.414455208331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45963.414455208331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45963.414455208331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45963.414455208331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45963.414455208331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45963.414455208331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45963.414455208331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45963.414455208331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45963.414455208331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45963.414455208331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45963.414455208331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45963.414455208331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45963.414455208331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45963.414455208331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45963.414455208331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45963.414455208331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45963.414455208331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45963.414455208331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45963.414455208331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45963.414455208331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45963.414455208331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45963.414455208331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45963.414455208331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45963.414455208331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45963.414455208331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45963.414455208331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45963.414455208331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45963.414455208331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45963.414455208331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45963.414455208331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45963.414455208331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45963.414455208331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45963.414455208331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45963.414455208331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45963.414455208331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45963.414455208331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45963.414455208331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45963.414455208331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45963.414455208331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45963.414455208331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45963.414455208331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45963.414455208331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45963.414455208331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45963.414455208331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45963.414455208331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45963.414455208331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45963.414455208331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45963.414455208331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45963.414455208331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45963.414455208331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45963.414455208331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45963.414455208331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45963.414455208331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45963.414455208331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45963.414455208331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45963.414455208331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45963.414455208331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45963.414455208331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45963.414455208331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45963.414455208331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45963.414455208331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45963.414455208331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45963.414455208331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45963.414455208331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45963.414455208331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45963.414455208331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45963.414455208331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45963.414455208331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45963.414455208331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45963.414455208331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45963.414455208331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45963.414455208331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45963.414455208331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45963.414455208331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45963.414455208331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259.93373761573457</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2.4457052083307644</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8.1943634257186204E-2</v>
      </c>
      <c r="H4" s="122">
        <v>45963.326585648145</v>
      </c>
      <c r="I4" s="118" t="str">
        <f>IFERROR(VLOOKUP(D4,DB!A:F,6,0),"")</f>
        <v>SCECO</v>
      </c>
      <c r="J4" s="118" t="str">
        <f>IFERROR(VLOOKUP(D4,DB!A:G,7,0),"")</f>
        <v>Dead</v>
      </c>
      <c r="K4" s="124" t="s">
        <v>39120</v>
      </c>
      <c r="L4" s="120" t="str">
        <f>IFERROR(VLOOKUP(D4,DB!A:I,9,0),"")</f>
        <v>Latis</v>
      </c>
    </row>
    <row r="5" spans="1:16" ht="15" customHeight="1">
      <c r="A5" s="118"/>
      <c r="B5" s="118" t="str">
        <f>IFERROR(VLOOKUP(D5,DB!A:K,11,0),"")</f>
        <v/>
      </c>
      <c r="C5" s="119"/>
      <c r="D5" s="120"/>
      <c r="E5" s="97" t="s">
        <v>39021</v>
      </c>
      <c r="F5" s="122"/>
      <c r="G5" s="123">
        <f ca="1">IFERROR(NOW()-F5,"")</f>
        <v>45963.414455208331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45963.414455208331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45963.414455208331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45963.414455208331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45963.414455208331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45963.414455208331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45963.414455208331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45963.414455208331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45963.414455208331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45963.414455208331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45963.414455208331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45963.414455208331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45963.414455208331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45963.414455208331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45963.414455208331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45963.414455208331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45963.414455208331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45963.414455208331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45963.414455208331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45963.414455208331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45963.414455208331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45963.414455208331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45963.414455208331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45963.414455208331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45963.414455208331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45963.414455208331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45963.414455208331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45963.414455208331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45963.414455208331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45963.414455208331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45963.414455208331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45963.414455208331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45963.414455208331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45963.414455208331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45963.414455208331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45963.414455208331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45963.414455208331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45963.414455208331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45963.414455208331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45963.414455208331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45963.414455208331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45963.414455208331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45963.414455208331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45963.414455208331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45963.414455208331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45963.414455208331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45963.414455208331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45963.414455208331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45963.414455208331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45963.414455208331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45963.414455208331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45963.414455208331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45963.414455208331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45963.414455208331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45963.414455208331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45963.414455208331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45963.414455208331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45963.414455208331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45963.414455208331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45963.414455208331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45963.414455208331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45963.414455208331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45963.414455208331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45963.414455208331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45963.414455208331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45963.414455208331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45963.414455208331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45963.414455208331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45963.414455208331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45963.414455208331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45963.414455208331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45963.414455208331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45963.414455208331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45963.414455208331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45963.414455208331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45963.414455208331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45963.414455208331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45963.414455208331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45963.414455208331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45963.414455208331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45963.414455208331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45963.414455208331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45963.414455208331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45963.414455208331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45963.414455208331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45963.414455208331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45963.414455208331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45963.414455208331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45963.414455208331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45963.414455208331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45963.414455208331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45963.414455208331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45963.414455208331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45963.414455208331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45963.414455208331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45963.414455208331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45963.414455208331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45963.414455208331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45963.414455208331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45963.414455208331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71.582395023142453</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37.225577893514128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14.75334409721836</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4.374918981193332E-2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3.204780092346482E-2</v>
      </c>
      <c r="H6" s="152">
        <v>45963.371990740743</v>
      </c>
      <c r="I6" s="151" t="str">
        <f>IFERROR(VLOOKUP(D6,DB!A:F,6,0),"")</f>
        <v>Generator-SG</v>
      </c>
      <c r="J6" s="151" t="str">
        <f>IFERROR(VLOOKUP(D6,DB!A:G,7,0),"")</f>
        <v>Vandalized</v>
      </c>
      <c r="K6" s="151" t="s">
        <v>39130</v>
      </c>
      <c r="L6" s="151" t="str">
        <f>IFERROR(VLOOKUP(D6,DB!A:I,9,0),"")</f>
        <v>Latis</v>
      </c>
    </row>
    <row r="7" spans="1:13" ht="15">
      <c r="A7" s="151"/>
      <c r="B7" s="151" t="str">
        <f>IFERROR(VLOOKUP(D7,DB!A:K,11,0),"")</f>
        <v/>
      </c>
      <c r="C7" s="151"/>
      <c r="D7" s="151"/>
      <c r="E7" s="151"/>
      <c r="F7" s="152"/>
      <c r="G7" s="153">
        <f ca="1">IFERROR(NOW()-F7,"")</f>
        <v>45963.414455208331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45963.414455208331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45963.414455208331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45963.414455208331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45963.414455208331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45963.414455208331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45963.414455208331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45963.414455208331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45963.414455208331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45963.414455208331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45963.414455208331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45963.414455208331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45963.414455208331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45963.414455208331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45963.414455208331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45963.414455208331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45963.414455208331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45963.414455208331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45963.414455208331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45963.414455208331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45963.414455208331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45963.414455208331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45963.414455208331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45963.414455208331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45963.414455208331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45963.414455208331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45963.414455208331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45963.414455208331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45963.414455208331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45963.414455208331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45963.414455208331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45963.414455208331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45963.414455208331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45963.414455208331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45963.414455208331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45963.414455208331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45963.414455208331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45963.414455208331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45963.414455208331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45963.414455208331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45963.414455208331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45963.414455208331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45963.414455208331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45963.414455208331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45963.414455208331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45963.414455208331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45963.414455208331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45963.414455208331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45963.414455208331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45963.414455208331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45963.414455208331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45963.414455208331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45963.414455208331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45963.414455208331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45963.414455208331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45963.414455208331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45963.414455208331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45963.414455208331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45963.414455208331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45963.414455208331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45963.414455208331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45963.414455208331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45963.414455208331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45963.414455208331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45963.414455208331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45963.414455208331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45963.414455208331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45963.414455208331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45963.414455208331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45963.414455208331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45963.414455208331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45963.414455208331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45963.414455208331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45963.414455208331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45963.414455208331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45963.414455208331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45963.414455208331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45963.414455208331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45963.414455208331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45963.414455208331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45963.414455208331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45963.414455208331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45963.414455208331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45963.414455208331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45963.414455208331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45963.414455208331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45963.414455208331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45963.414455208331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45963.414455208331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45963.414455208331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45963.414455208331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45963.414455208331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45963.414455208331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45963.414455208331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45963.414455208331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45963.414455208331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45963.414455208331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45963.414455208331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45963.414455208331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45963.414455208331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45963.414455208331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45963.414455208331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45963.414455208331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45963.414455208331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45963.414455208331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45963.414455208331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45963.414455208331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45963.414455208331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45963.414455208331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45963.414455208331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45963.414455208331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45963.414455208331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45963.414455208331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45963.414455208331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45963.414455208331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45963.414455208331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45963.414455208331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45963.414455208331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45963.414455208331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45963.414455208331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45963.414455208331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45963.414455208331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45963.414455208331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45963.414455208331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45963.414455208331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45963.414455208331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45963.414455208331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45963.414455208331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45963.414455208331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45963.414455208331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45963.414455208331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45963.414455208331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45963.414455208331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45963.414455208331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45963.414455208331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45963.414455208331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45963.414455208331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45963.414455208331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45963.414455208331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45963.414455208331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45963.414455208331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45963.414455208331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45963.414455208331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45963.414455208331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45963.414455208331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45963.414455208331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45963.414455208331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45963.414455208331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45963.414455208331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45963.414455208331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45963.414455208331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45963.414455208331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45963.414455208331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45963.414455208331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45963.414455208331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45963.414455208331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45963.414455208331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45963.414455208331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45963.414455208331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45963.414455208331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45963.414455208331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45963.414455208331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45963.414455208331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45963.414455208331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45963.414455208331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45963.414455208331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45963.414455208331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45963.414455208331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45963.414455208331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45963.414455208331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45963.414455208331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45963.414455208331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45963.414455208331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45963.414455208331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45963.414455208331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45963.414455208331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45963.414455208331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45963.414455208331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45963.414455208331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45963.414455208331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45963.414455208331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45963.414455208331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45963.414455208331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45963.414455208331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45963.414455208331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45963.414455208331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45963.414455208331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45963.414455208331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45963.414455208331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45963.414455208331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45963.414455208331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45963.414455208331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45963.414455208331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45963.414455208331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45963.414455208331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45963.414455208331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45963.414455208331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45963.414455208331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45963.414455208331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45963.414455208331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45963.414455208331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45963.414455208331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45963.414455208331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45963.414455208331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45963.414455208331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45963.414455208331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45963.414455208331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45963.414455208331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45963.414455208331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45963.414455208331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45963.414455208331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45963.414455208331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45963.414455208331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45963.414455208331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45963.414455208331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45963.414455208331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45963.414455208331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45963.414455208331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45963.414455208331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45963.414455208331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45963.414455208331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45963.414455208331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45963.414455208331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45963.414455208331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45963.414455208331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45963.414455208331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45963.414455208331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45963.414455208331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45963.414455208331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45963.414455208331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45963.414455208331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45963.414455208331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45963.414455208331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45963.414455208331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45963.414455208331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45963.414455208331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45963.414455208331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45963.414455208331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45963.414455208331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45963.414455208331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45963.414455208331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45963.414455208331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45963.414455208331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45963.414455208331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45963.414455208331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45963.414455208331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45963.414455208331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45963.414455208331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45963.414455208331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45963.414455208331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45963.414455208331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45963.414455208331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45963.414455208331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45963.414455208331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45963.414455208331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45963.414455208331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45963.414455208331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45963.414455208331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45963.414455208331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45963.414455208331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45963.414455208331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45963.414455208331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45963.414455208331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45963.414455208331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45963.414455208331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45963.414455208331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45963.414455208331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45963.414455208331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45963.414455208331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45963.414455208331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45963.414455208331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45963.414455208331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45963.414455208331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45963.414455208331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45963.414455208331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45963.414455208331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45963.414455208331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45963.414455208331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45963.414455208331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45963.414455208331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45963.414455208331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45963.414455208331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45963.414455208331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45963.414455208331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45963.414455208331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45963.414455208331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45963.414455208331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45963.414455208331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45963.414455208331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45963.414455208331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45963.414455208331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45963.414455208331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45963.414455208331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45963.414455208331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45963.414455208331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45963.414455208331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45963.414455208331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45963.414455208331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45963.414455208331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45963.414455208331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45963.414455208331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45963.414455208331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45963.414455208331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45963.414455208331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45963.414455208331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45963.414455208331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45963.414455208331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45963.414455208331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45963.414455208331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45963.414455208331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45963.414455208331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45963.414455208331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45963.414455208331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45963.414455208331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45963.414455208331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45963.414455208331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45963.414455208331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45963.414455208331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45963.414455208331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45963.414455208331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45963.414455208331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45963.414455208331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45963.414455208331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45963.414455208331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45963.414455208331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45963.414455208331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45963.414455208331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45963.414455208331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45963.414455208331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45963.414455208331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45963.414455208331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45963.414455208331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45963.414455208331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45963.414455208331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45963.414455208331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45963.414455208331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45963.414455208331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45963.414455208331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45963.414455208331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45963.414455208331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45963.414455208331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45963.414455208331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45963.414455208331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45963.414455208331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45963.414455208331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45963.414455208331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45963.414455208331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45963.414455208331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45963.414455208331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45963.414455208331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45963.414455208331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45963.414455208331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45963.414455208331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45963.414455208331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45963.414455208331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45963.414455208331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45963.414455208331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45963.414455208331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45963.414455208331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45963.414455208331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45963.414455208331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45963.414455208331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45963.414455208331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45963.414455208331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45963.414455208331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45963.414455208331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45963.414455208331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45963.414455208331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45963.414455208331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45963.414455208331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45963.414455208331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45963.414455208331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45963.414455208331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45963.414455208331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45963.414455208331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45963.414455208331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45963.414455208331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45963.414455208331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45963.414455208331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tabSelected="1" workbookViewId="0">
      <selection activeCell="A7" sqref="A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39131</v>
      </c>
      <c r="B2" s="102" t="str">
        <f>IFERROR(VLOOKUP(D2,DB!A:K,11,0),"")</f>
        <v>R6</v>
      </c>
      <c r="C2" s="104">
        <v>1</v>
      </c>
      <c r="D2" s="102" t="s">
        <v>34850</v>
      </c>
      <c r="E2" s="102" t="s">
        <v>39132</v>
      </c>
      <c r="F2" s="106">
        <v>45963.042118055557</v>
      </c>
      <c r="G2" s="76">
        <f ca="1">IFERROR(NOW()-F2,"-")</f>
        <v>0.37233715277398005</v>
      </c>
      <c r="H2" s="106">
        <v>45963.010358796295</v>
      </c>
      <c r="I2" s="102" t="str">
        <f>IFERROR(VLOOKUP(D2,DB!A:F,6,0),"")</f>
        <v>SCECO</v>
      </c>
      <c r="J2" s="172" t="str">
        <f>IFERROR(VLOOKUP(D2,DB!A:G,7,0),"")</f>
        <v>In progress</v>
      </c>
      <c r="K2" s="107" t="s">
        <v>39133</v>
      </c>
      <c r="L2" s="108" t="str">
        <f>IFERROR(VLOOKUP(D2,DB!A:I,9,0),"")</f>
        <v>Latis</v>
      </c>
    </row>
    <row r="3" spans="1:16383" ht="31.5" customHeight="1">
      <c r="A3" s="103" t="s">
        <v>39134</v>
      </c>
      <c r="B3" s="102" t="str">
        <f>IFERROR(VLOOKUP(D3,DB!A:K,11,0),"")</f>
        <v>R6</v>
      </c>
      <c r="C3" s="104">
        <v>1</v>
      </c>
      <c r="D3" s="102" t="s">
        <v>34462</v>
      </c>
      <c r="E3" s="102" t="s">
        <v>39021</v>
      </c>
      <c r="F3" s="106">
        <v>45963.380370370367</v>
      </c>
      <c r="G3" s="76">
        <f ca="1">IFERROR(NOW()-F3,"-")</f>
        <v>3.4084837963746395E-2</v>
      </c>
      <c r="H3" s="106">
        <v>45963.374699074076</v>
      </c>
      <c r="I3" s="102" t="str">
        <f>IFERROR(VLOOKUP(D3,DB!A:F,6,0),"")</f>
        <v>SCECO</v>
      </c>
      <c r="J3" s="172" t="str">
        <f>IFERROR(VLOOKUP(D3,DB!A:G,7,0),"")</f>
        <v>Vandalized</v>
      </c>
      <c r="K3" s="107" t="s">
        <v>39135</v>
      </c>
      <c r="L3" s="108" t="str">
        <f>IFERROR(VLOOKUP(D3,DB!A:I,9,0),"")</f>
        <v>Latis</v>
      </c>
    </row>
    <row r="4" spans="1:16383" ht="31.5" customHeight="1">
      <c r="A4" s="103" t="s">
        <v>39136</v>
      </c>
      <c r="B4" s="102" t="str">
        <f>IFERROR(VLOOKUP(D4,DB!A:K,11,0),"")</f>
        <v>R6</v>
      </c>
      <c r="C4" s="104">
        <v>1</v>
      </c>
      <c r="D4" s="102" t="s">
        <v>33687</v>
      </c>
      <c r="E4" s="102"/>
      <c r="F4" s="106"/>
      <c r="G4" s="76">
        <f ca="1">IFERROR(NOW()-F4,"-")</f>
        <v>45963.414455208331</v>
      </c>
      <c r="H4" s="106">
        <v>45963.407766203702</v>
      </c>
      <c r="I4" s="102" t="str">
        <f>IFERROR(VLOOKUP(D4,DB!A:F,6,0),"")</f>
        <v>SCECO</v>
      </c>
      <c r="J4" s="172" t="str">
        <f>IFERROR(VLOOKUP(D4,DB!A:G,7,0),"")</f>
        <v>Vandalized</v>
      </c>
      <c r="K4" s="107" t="s">
        <v>39137</v>
      </c>
      <c r="L4" s="108" t="str">
        <f>IFERROR(VLOOKUP(D4,DB!A:I,9,0),"")</f>
        <v>Latis</v>
      </c>
    </row>
    <row r="5" spans="1:16383" ht="31.5" customHeight="1">
      <c r="A5" s="103"/>
      <c r="B5" s="102" t="str">
        <f>IFERROR(VLOOKUP(D5,DB!A:K,11,0),"")</f>
        <v/>
      </c>
      <c r="C5" s="104"/>
      <c r="D5" s="102"/>
      <c r="E5" s="102"/>
      <c r="F5" s="106"/>
      <c r="G5" s="76">
        <f ca="1">IFERROR(NOW()-F5,"-")</f>
        <v>45963.414455208331</v>
      </c>
      <c r="H5" s="106"/>
      <c r="I5" s="102" t="str">
        <f>IFERROR(VLOOKUP(D5,DB!A:F,6,0),"")</f>
        <v/>
      </c>
      <c r="J5" s="172" t="str">
        <f>IFERROR(VLOOKUP(D5,DB!A:G,7,0),"")</f>
        <v/>
      </c>
      <c r="K5" s="107"/>
      <c r="L5" s="108" t="str">
        <f>IFERROR(VLOOKUP(D5,DB!A:I,9,0),"")</f>
        <v/>
      </c>
    </row>
    <row r="6" spans="1:16383" ht="31.5" customHeight="1">
      <c r="A6" s="103"/>
      <c r="B6" s="102" t="str">
        <f>IFERROR(VLOOKUP(D6,DB!A:K,11,0),"")</f>
        <v/>
      </c>
      <c r="C6" s="104"/>
      <c r="D6" s="102"/>
      <c r="E6" s="102"/>
      <c r="F6" s="106"/>
      <c r="G6" s="76">
        <f ca="1">IFERROR(NOW()-F6,"-")</f>
        <v>45963.414455208331</v>
      </c>
      <c r="H6" s="106"/>
      <c r="I6" s="102" t="str">
        <f>IFERROR(VLOOKUP(D6,DB!A:F,6,0),"")</f>
        <v/>
      </c>
      <c r="J6" s="172" t="str">
        <f>IFERROR(VLOOKUP(D6,DB!A:G,7,0),"")</f>
        <v/>
      </c>
      <c r="K6" s="107"/>
      <c r="L6" s="108" t="str">
        <f>IFERROR(VLOOKUP(D6,DB!A:I,9,0),"")</f>
        <v/>
      </c>
    </row>
    <row r="7" spans="1:16383" ht="31.5" customHeight="1">
      <c r="A7" s="103"/>
      <c r="B7" s="102" t="str">
        <f>IFERROR(VLOOKUP(D7,DB!A:K,11,0),"")</f>
        <v/>
      </c>
      <c r="C7" s="104"/>
      <c r="D7" s="102"/>
      <c r="E7" s="102"/>
      <c r="F7" s="106"/>
      <c r="G7" s="76">
        <f ca="1">IFERROR(NOW()-F7,"-")</f>
        <v>45963.414455208331</v>
      </c>
      <c r="H7" s="106"/>
      <c r="I7" s="102" t="str">
        <f>IFERROR(VLOOKUP(D7,DB!A:F,6,0),"")</f>
        <v/>
      </c>
      <c r="J7" s="172" t="str">
        <f>IFERROR(VLOOKUP(D7,DB!A:G,7,0),"")</f>
        <v/>
      </c>
      <c r="K7" s="107"/>
      <c r="L7" s="108" t="str">
        <f>IFERROR(VLOOKUP(D7,DB!A:I,9,0),"")</f>
        <v/>
      </c>
    </row>
    <row r="8" spans="1:16383" ht="31.5" customHeight="1">
      <c r="A8" s="103"/>
      <c r="B8" s="102" t="str">
        <f>IFERROR(VLOOKUP(D8,DB!A:K,11,0),"")</f>
        <v/>
      </c>
      <c r="C8" s="104"/>
      <c r="D8" s="102"/>
      <c r="E8" s="102"/>
      <c r="F8" s="106"/>
      <c r="G8" s="76">
        <f ca="1">IFERROR(NOW()-F8,"-")</f>
        <v>45963.414455208331</v>
      </c>
      <c r="H8" s="106"/>
      <c r="I8" s="102" t="str">
        <f>IFERROR(VLOOKUP(D8,DB!A:F,6,0),"")</f>
        <v/>
      </c>
      <c r="J8" s="172" t="str">
        <f>IFERROR(VLOOKUP(D8,DB!A:G,7,0),"")</f>
        <v/>
      </c>
      <c r="K8" s="107"/>
      <c r="L8" s="108" t="str">
        <f>IFERROR(VLOOKUP(D8,DB!A:I,9,0),"")</f>
        <v/>
      </c>
    </row>
    <row r="9" spans="1:16383" ht="31.5" customHeight="1">
      <c r="A9" s="103"/>
      <c r="B9" s="102" t="str">
        <f>IFERROR(VLOOKUP(D9,DB!A:K,11,0),"")</f>
        <v/>
      </c>
      <c r="C9" s="104"/>
      <c r="D9" s="102"/>
      <c r="E9" s="102"/>
      <c r="F9" s="106"/>
      <c r="G9" s="76">
        <f ca="1">IFERROR(NOW()-F9,"-")</f>
        <v>45963.414455208331</v>
      </c>
      <c r="H9" s="106"/>
      <c r="I9" s="102" t="str">
        <f>IFERROR(VLOOKUP(D9,DB!A:F,6,0),"")</f>
        <v/>
      </c>
      <c r="J9" s="17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45963.414455208331</v>
      </c>
      <c r="H10" s="106"/>
      <c r="I10" s="102" t="str">
        <f>IFERROR(VLOOKUP(D10,DB!A:F,6,0),"")</f>
        <v/>
      </c>
      <c r="J10" s="17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45963.414455208331</v>
      </c>
      <c r="H11" s="106"/>
      <c r="I11" s="102" t="str">
        <f>IFERROR(VLOOKUP(D11,DB!A:F,6,0),"")</f>
        <v/>
      </c>
      <c r="J11" s="17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45963.414455208331</v>
      </c>
      <c r="H12" s="106"/>
      <c r="I12" s="102" t="str">
        <f>IFERROR(VLOOKUP(D12,DB!A:F,6,0),"")</f>
        <v/>
      </c>
      <c r="J12" s="172" t="str">
        <f>IFERROR(VLOOKUP(D12,DB!A:G,7,0),"")</f>
        <v/>
      </c>
      <c r="K12" s="107"/>
      <c r="L12" s="108" t="str">
        <f>IFERROR(VLOOKUP(D12,DB!A:I,9,0),"")</f>
        <v/>
      </c>
    </row>
    <row r="13" spans="1:16383" ht="31.5" customHeight="1">
      <c r="A13" s="171"/>
      <c r="B13" s="172" t="str">
        <f>IFERROR(VLOOKUP(D13,DB!A:K,11,0),"")</f>
        <v/>
      </c>
      <c r="C13" s="173"/>
      <c r="D13" s="172"/>
      <c r="E13" s="102"/>
      <c r="F13" s="174"/>
      <c r="G13" s="115">
        <f t="shared" ref="G13:G38" ca="1" si="0">IFERROR(NOW()-F13,"-")</f>
        <v>45963.414455208331</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t="shared" ca="1" si="0"/>
        <v>45963.414455208331</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t="shared" ca="1" si="0"/>
        <v>45963.414455208331</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t="shared" ca="1" si="0"/>
        <v>45963.414455208331</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t="shared" ca="1" si="0"/>
        <v>45963.414455208331</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t="shared" ca="1" si="0"/>
        <v>45963.414455208331</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t="shared" ca="1" si="0"/>
        <v>45963.414455208331</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t="shared" ca="1" si="0"/>
        <v>45963.414455208331</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t="shared" ca="1" si="0"/>
        <v>45963.414455208331</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t="shared" ca="1" si="0"/>
        <v>45963.414455208331</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t="shared" ca="1" si="0"/>
        <v>45963.414455208331</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t="shared" ca="1" si="0"/>
        <v>45963.414455208331</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t="shared" ca="1" si="0"/>
        <v>45963.414455208331</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t="shared" ca="1" si="0"/>
        <v>45963.414455208331</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t="shared" ca="1" si="0"/>
        <v>45963.414455208331</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t="shared" ca="1" si="0"/>
        <v>45963.414455208331</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t="shared" ca="1" si="0"/>
        <v>45963.414455208331</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t="shared" ca="1" si="0"/>
        <v>45963.414455208331</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t="shared" ca="1" si="0"/>
        <v>45963.414455208331</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t="shared" ca="1" si="0"/>
        <v>45963.414455208331</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t="shared" ca="1" si="0"/>
        <v>45963.414455208331</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t="shared" ca="1" si="0"/>
        <v>45963.414455208331</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t="shared" ca="1" si="0"/>
        <v>45963.414455208331</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t="shared" ca="1" si="0"/>
        <v>45963.414455208331</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t="shared" ca="1" si="0"/>
        <v>45963.414455208331</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t="shared" ca="1" si="0"/>
        <v>45963.414455208331</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45963.414455208331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45963.414455208331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45963.414455208331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45963.414455208331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45963.414455208331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45963.414455208331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45963.414455208331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45963.414455208331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45963.414455208331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45963.414455208331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45963.414455208331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45963.414455208331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45963.414455208331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45963.414455208331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45963.414455208331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45963.414455208331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45963.414455208331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45963.414455208331</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45963.414455208331</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45963.414455208331</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