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36" documentId="120_S{2AC9BD13-BADA-5192-A53E-5A8FF88502F6}" xr6:coauthVersionLast="47" xr6:coauthVersionMax="47" xr10:uidLastSave="{E81129A3-05C8-4FE5-A1BB-9504FC8C01E9}"/>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G3" i="9"/>
  <c r="G4" i="9"/>
  <c r="G5" i="9"/>
  <c r="G6" i="9"/>
  <c r="G7" i="9"/>
  <c r="I3" i="9"/>
  <c r="I4" i="9"/>
  <c r="I5" i="9"/>
  <c r="D6" i="3"/>
  <c r="D7" i="3"/>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D10" i="3"/>
  <c r="L3" i="4"/>
  <c r="L4" i="4"/>
  <c r="L5" i="4"/>
  <c r="L6" i="4"/>
  <c r="L7"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<sst xmlns="http://schemas.openxmlformats.org/spreadsheetml/2006/main" count="180281" uniqueCount="39127">
  <si>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</si>
  <si>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</si>
  <si>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</si>
  <si>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</si>
  <si>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</si>
  <si>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</si>
  <si>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</si>
  <si>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</si>
  <si>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</si>
  <si>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</si>
  <si>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</si>
  <si>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</si>
  <si>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</si>
  <si>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</si>
  <si>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</si>
  <si>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</si>
  <si>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</si>
  <si>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</si>
  <si>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</si>
  <si>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</si>
  <si>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</si>
  <si>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</si>
  <si>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</si>
  <si>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</si>
  <si>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</si>
  <si>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</si>
  <si>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</si>
  <si>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</si>
  <si>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</si>
  <si>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</si>
  <si>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</si>
  <si>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</si>
  <si>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</si>
  <si>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</si>
  <si>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</si>
  <si>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</si>
  <si>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</si>
  <si>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</si>
  <si>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</si>
  <si>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</si>
  <si>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</si>
  <si>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</si>
  <si>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</si>
  <si>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</si>
  <si>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</si>
  <si>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</si>
  <si>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</si>
  <si>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</si>
  <si>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</si>
  <si>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</si>
  <si>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</si>
  <si>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</si>
  <si>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</si>
  <si>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</si>
  <si>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</si>
  <si>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</si>
  <si>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</si>
  <si>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</si>
  <si>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</si>
  <si>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</si>
  <si>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</si>
  <si>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</si>
  <si>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</si>
  <si>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</si>
  <si>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</si>
  <si>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</si>
  <si>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</si>
  <si>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</si>
  <si>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</si>
  <si>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</si>
  <si>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</si>
  <si>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</si>
  <si>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</si>
  <si>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</si>
  <si>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</si>
  <si>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</si>
  <si>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</si>
  <si>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</si>
  <si>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</si>
  <si>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</si>
  <si>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</si>
  <si>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</si>
  <si>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</si>
  <si>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</si>
  <si>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</si>
  <si>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</si>
  <si>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</si>
  <si>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</si>
  <si>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</si>
  <si>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</si>
  <si>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</si>
  <si>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</si>
  <si>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</si>
  <si>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</si>
  <si>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</si>
  <si>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</si>
  <si>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</si>
  <si>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</si>
  <si>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</si>
  <si>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</si>
  <si>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</si>
  <si>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</si>
  <si>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</si>
  <si>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</si>
  <si>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</si>
  <si>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</si>
  <si>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</si>
  <si>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</si>
  <si>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</si>
  <si>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</si>
  <si>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</si>
  <si>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</si>
  <si>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</si>
  <si>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</si>
  <si>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</si>
  <si>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</si>
  <si>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</si>
  <si>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</si>
  <si>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</si>
  <si>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</si>
  <si>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</si>
  <si>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</si>
  <si>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</si>
  <si>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</si>
  <si>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</si>
  <si>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</si>
  <si>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</si>
  <si>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</si>
  <si>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</si>
  <si>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</si>
  <si>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</si>
  <si>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</si>
  <si>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</si>
  <si>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</si>
  <si>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</si>
  <si>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</si>
  <si>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</si>
  <si>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</si>
  <si>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</si>
  <si>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</si>
  <si>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</si>
  <si>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</si>
  <si>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</si>
  <si>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</si>
  <si>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</si>
  <si>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</si>
  <si>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</si>
  <si>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</si>
  <si>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</si>
  <si>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</si>
  <si>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</si>
  <si>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</si>
  <si>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</si>
  <si>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</si>
  <si>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</si>
  <si>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</si>
  <si>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</si>
  <si>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</si>
  <si>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</si>
  <si>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</si>
  <si>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</si>
  <si>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</si>
  <si>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</si>
  <si>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</si>
  <si>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</si>
  <si>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</si>
  <si>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</si>
  <si>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</si>
  <si>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</si>
  <si>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</si>
  <si>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</si>
  <si>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</si>
  <si>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</si>
  <si>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</si>
  <si>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</si>
  <si>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</si>
  <si>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</si>
  <si>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</si>
  <si>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</si>
  <si>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</si>
  <si>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</si>
  <si>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</si>
  <si>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</si>
  <si>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</si>
  <si>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</si>
  <si>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</si>
  <si>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</si>
  <si>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</si>
  <si>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</si>
  <si>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</si>
  <si>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</si>
  <si>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</si>
  <si>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</si>
  <si>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</si>
  <si>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</si>
  <si>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</si>
  <si>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</si>
  <si>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</si>
  <si>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</si>
  <si>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</si>
  <si>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</si>
  <si>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</si>
  <si>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</si>
  <si>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</si>
  <si>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</si>
  <si>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</si>
  <si>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</si>
  <si>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</si>
  <si>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</si>
  <si>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</si>
  <si>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</si>
  <si>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</si>
  <si>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</si>
  <si>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</si>
  <si>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</si>
  <si>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</si>
  <si>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</si>
  <si>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</si>
  <si>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</si>
  <si>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</si>
  <si>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</si>
  <si>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</si>
  <si>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</si>
  <si>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</si>
  <si>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</si>
  <si>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</si>
  <si>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</si>
  <si>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</si>
  <si>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</si>
  <si>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</si>
  <si>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</si>
  <si>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</si>
  <si>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</si>
  <si>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</si>
  <si>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</si>
  <si>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</si>
  <si>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</si>
  <si>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</si>
  <si>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</si>
  <si>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</si>
  <si>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</si>
  <si>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</si>
  <si>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</si>
  <si>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</si>
  <si>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</si>
  <si>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</si>
  <si>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</si>
  <si>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</si>
  <si>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</si>
  <si>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</si>
  <si>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</si>
  <si>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</si>
  <si>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</si>
  <si>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</si>
  <si>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</si>
  <si>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</si>
  <si>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</si>
  <si>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</si>
  <si>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</si>
  <si>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</si>
  <si>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</si>
  <si>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</si>
  <si>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</si>
  <si>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</si>
  <si>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</si>
  <si>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</si>
  <si>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</si>
  <si>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</si>
  <si>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</si>
  <si>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</si>
  <si>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</si>
  <si>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</si>
  <si>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</si>
  <si>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</si>
  <si>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</si>
  <si>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</si>
  <si>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</si>
  <si>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</si>
  <si>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</si>
  <si>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</si>
  <si>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</si>
  <si>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</si>
  <si>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</si>
  <si>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</si>
  <si>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</si>
  <si>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</si>
  <si>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</si>
  <si>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</si>
  <si>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</si>
  <si>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</si>
  <si>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</si>
  <si>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</si>
  <si>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</si>
  <si>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</si>
  <si>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</si>
  <si>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</si>
  <si>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</si>
  <si>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</si>
  <si>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</si>
  <si>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</si>
  <si>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</si>
  <si>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</si>
  <si>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</si>
  <si>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</si>
  <si>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</si>
  <si>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</si>
  <si>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</si>
  <si>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</si>
  <si>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</si>
  <si>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</si>
  <si>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</si>
  <si>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</si>
  <si>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</si>
  <si>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</si>
  <si>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</si>
  <si>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</si>
  <si>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</si>
  <si>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</si>
  <si>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</si>
  <si>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</si>
  <si>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</si>
  <si>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</si>
  <si>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</si>
  <si>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</si>
  <si>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</si>
  <si>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</si>
  <si>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</si>
  <si>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</si>
  <si>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</si>
  <si>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</si>
  <si>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</si>
  <si>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</si>
  <si>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</si>
  <si>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</si>
  <si>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</si>
  <si>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</si>
  <si>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</si>
  <si>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</si>
  <si>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</si>
  <si>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</si>
  <si>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</si>
  <si>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</si>
  <si>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</si>
  <si>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</si>
  <si>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</si>
  <si>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</si>
  <si>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</si>
  <si>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</si>
  <si>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</si>
  <si>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</si>
  <si>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</si>
  <si>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</si>
  <si>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</si>
  <si>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</si>
  <si>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</si>
  <si>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</si>
  <si>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</si>
  <si>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</si>
  <si>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</si>
  <si>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</si>
  <si>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</si>
  <si>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</si>
  <si>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</si>
  <si>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</si>
  <si>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</si>
  <si>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</si>
  <si>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</si>
  <si>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</si>
  <si>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</si>
  <si>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</si>
  <si>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</si>
  <si>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</si>
  <si>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</si>
  <si>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</si>
  <si>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</si>
  <si>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</si>
  <si>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</si>
  <si>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</si>
  <si>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</si>
  <si>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</si>
  <si>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</si>
  <si>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</si>
  <si>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</si>
  <si>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</si>
  <si>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</si>
  <si>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</si>
  <si>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</si>
  <si>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</si>
  <si>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</si>
  <si>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</si>
  <si>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</si>
  <si>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</si>
  <si>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</si>
  <si>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</si>
  <si>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</si>
  <si>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</si>
  <si>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</si>
  <si>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</si>
  <si>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</si>
  <si>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</si>
  <si>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</si>
  <si>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</si>
  <si>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</si>
  <si>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</si>
  <si>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</si>
  <si>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</si>
  <si>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</si>
  <si>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</si>
  <si>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</si>
  <si>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</si>
  <si>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</si>
  <si>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</si>
  <si>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</si>
  <si>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</si>
  <si>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</si>
  <si>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</si>
  <si>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</si>
  <si>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</si>
  <si>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</si>
  <si>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</si>
  <si>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</si>
  <si>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</si>
  <si>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</si>
  <si>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</si>
  <si>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</si>
  <si>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</si>
  <si>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</si>
  <si>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</si>
  <si>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</si>
  <si>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</si>
  <si>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</si>
  <si>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</si>
  <si>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</si>
  <si>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</si>
  <si>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</si>
  <si>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</si>
  <si>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</si>
  <si>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</si>
  <si>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</si>
  <si>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</si>
  <si>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</si>
  <si>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</si>
  <si>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</si>
  <si>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</si>
  <si>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</si>
  <si>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</si>
  <si>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</si>
  <si>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</si>
  <si>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</si>
  <si>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</si>
  <si>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</si>
  <si>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</si>
  <si>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</si>
  <si>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</si>
  <si>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</si>
  <si>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</si>
  <si>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</si>
  <si>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</si>
  <si>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</si>
  <si>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</si>
  <si>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</si>
  <si>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</si>
  <si>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</si>
  <si>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</si>
  <si>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</si>
  <si>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</si>
  <si>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</si>
  <si>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</si>
  <si>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</si>
  <si>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</si>
  <si>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</si>
  <si>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</si>
  <si>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</si>
  <si>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</si>
  <si>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</si>
  <si>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</si>
  <si>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</si>
  <si>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</si>
  <si>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</si>
  <si>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</si>
  <si>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</si>
  <si>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</si>
  <si>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</si>
  <si>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</si>
  <si>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</si>
  <si>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</si>
  <si>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</si>
  <si>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</si>
  <si>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</si>
  <si>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</si>
  <si>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</si>
  <si>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</si>
  <si>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</si>
  <si>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</si>
  <si>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</si>
  <si>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</si>
  <si>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</si>
  <si>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</si>
  <si>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</si>
  <si>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</si>
  <si>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</si>
  <si>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</si>
  <si>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</si>
  <si>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</si>
  <si>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</si>
  <si>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</si>
  <si>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</si>
  <si>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</si>
  <si>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</si>
  <si>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</si>
  <si>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</si>
  <si>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</si>
  <si>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</si>
  <si>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</si>
  <si>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</si>
  <si>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</si>
  <si>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</si>
  <si>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</si>
  <si>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</si>
  <si>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</si>
  <si>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</si>
  <si>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</si>
  <si>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</si>
  <si>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</si>
  <si>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</si>
  <si>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</si>
  <si>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</si>
  <si>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</si>
  <si>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</si>
  <si>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</si>
  <si>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</si>
  <si>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</si>
  <si>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</si>
  <si>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</si>
  <si>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</si>
  <si>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</si>
  <si>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</si>
  <si>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</si>
  <si>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</si>
  <si>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</si>
  <si>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</si>
  <si>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</si>
  <si>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</si>
  <si>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</si>
  <si>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</si>
  <si>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</si>
  <si>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</si>
  <si>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</si>
  <si>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</si>
  <si>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</si>
  <si>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</si>
  <si>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</si>
  <si>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</si>
  <si>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</si>
  <si>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</si>
  <si>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</si>
  <si>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</si>
  <si>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</si>
  <si>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</si>
  <si>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</si>
  <si>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</si>
  <si>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</si>
  <si>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</si>
  <si>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</si>
  <si>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</si>
  <si>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</si>
  <si>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</si>
  <si>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</si>
  <si>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</si>
  <si>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</si>
  <si>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</si>
  <si>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</si>
  <si>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</si>
  <si>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</si>
  <si>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</si>
  <si>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</si>
  <si>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</si>
  <si>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</si>
  <si>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</si>
  <si>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</si>
  <si>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</si>
  <si>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</si>
  <si>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</si>
  <si>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</si>
  <si>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</si>
  <si>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</si>
  <si>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</si>
  <si>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</si>
  <si>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</si>
  <si>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</si>
  <si>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</si>
  <si>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</si>
  <si>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</si>
  <si>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</si>
  <si>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</si>
  <si>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</si>
  <si>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</si>
  <si>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</si>
  <si>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</si>
  <si>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</si>
  <si>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</si>
  <si>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</si>
  <si>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</si>
  <si>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</si>
  <si>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</si>
  <si>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</si>
  <si>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</si>
  <si>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</si>
  <si>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</si>
  <si>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</si>
  <si>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</si>
  <si>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</si>
  <si>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</si>
  <si>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</si>
  <si>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</si>
  <si>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</si>
  <si>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</si>
  <si>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</si>
  <si>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</si>
  <si>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</si>
  <si>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</si>
  <si>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</si>
  <si>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</si>
  <si>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</si>
  <si>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</si>
  <si>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</si>
  <si>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</si>
  <si>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</si>
  <si>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</si>
  <si>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</si>
  <si>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</si>
  <si>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</si>
  <si>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</si>
  <si>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</si>
  <si>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</si>
  <si>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</si>
  <si>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</si>
  <si>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</si>
  <si>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</si>
  <si>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</si>
  <si>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</si>
  <si>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</si>
  <si>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</si>
  <si>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</si>
  <si>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</si>
  <si>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</si>
  <si>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</si>
  <si>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</si>
  <si>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</si>
  <si>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</si>
  <si>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</si>
  <si>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</si>
  <si>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</si>
  <si>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</si>
  <si>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</si>
  <si>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</si>
  <si>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</si>
  <si>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</si>
  <si>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</si>
  <si>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</si>
  <si>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</si>
  <si>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</si>
  <si>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</si>
  <si>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</si>
  <si>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</si>
  <si>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</si>
  <si>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</si>
  <si>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</si>
  <si>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</si>
  <si>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</si>
  <si>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</si>
  <si>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</si>
  <si>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</si>
  <si>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</si>
  <si>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</si>
  <si>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</si>
  <si>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</si>
  <si>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</si>
  <si>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</si>
  <si>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</si>
  <si>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</si>
  <si>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</si>
  <si>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</si>
  <si>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</si>
  <si>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</si>
  <si>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</si>
  <si>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</si>
  <si>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</si>
  <si>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</si>
  <si>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</si>
  <si>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</si>
  <si>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</si>
  <si>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</si>
  <si>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</si>
  <si>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</si>
  <si>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</si>
  <si>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</si>
  <si>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</si>
  <si>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</si>
  <si>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</si>
  <si>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</si>
  <si>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</si>
  <si>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</si>
  <si>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</si>
  <si>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</si>
  <si>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</si>
  <si>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</si>
  <si>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</si>
  <si>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</si>
  <si>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</si>
  <si>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</si>
  <si>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</si>
  <si>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</si>
  <si>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</si>
  <si>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</si>
  <si>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</si>
  <si>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</si>
  <si>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</si>
  <si>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</si>
  <si>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</si>
  <si>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</si>
  <si>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</si>
  <si>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</si>
  <si>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</si>
  <si>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</si>
  <si>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</si>
  <si>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</si>
  <si>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</si>
  <si>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</si>
  <si>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</si>
  <si>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</si>
  <si>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</si>
  <si>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</si>
  <si>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</si>
  <si>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</si>
  <si>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</si>
  <si>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</si>
  <si>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</si>
  <si>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</si>
  <si>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</si>
  <si>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</si>
  <si>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</si>
  <si>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</si>
  <si>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</si>
  <si>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</si>
  <si>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</si>
  <si>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</si>
  <si>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</si>
  <si>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</si>
  <si>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</si>
  <si>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</si>
  <si>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</si>
  <si>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</si>
  <si>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</si>
  <si>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</si>
  <si>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</si>
  <si>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</si>
  <si>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</si>
  <si>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</si>
  <si>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</si>
  <si>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</si>
  <si>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</si>
  <si>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</si>
  <si>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</si>
  <si>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</si>
  <si>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</si>
  <si>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</si>
  <si>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</si>
  <si>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</si>
  <si>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</si>
  <si>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</si>
  <si>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</si>
  <si>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</si>
  <si>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</si>
  <si>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</si>
  <si>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</si>
  <si>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</si>
  <si>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</si>
  <si>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</si>
  <si>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</si>
  <si>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</si>
  <si>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</si>
  <si>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</si>
  <si>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</si>
  <si>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</si>
  <si>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</si>
  <si>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</si>
  <si>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</si>
  <si>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</si>
  <si>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</si>
  <si>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</si>
  <si>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</si>
  <si>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</si>
  <si>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</si>
  <si>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</si>
  <si>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</si>
  <si>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</si>
  <si>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</si>
  <si>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</si>
  <si>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</si>
  <si>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</si>
  <si>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</si>
  <si>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</si>
  <si>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</si>
  <si>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</si>
  <si>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</si>
  <si>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</si>
  <si>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</si>
  <si>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</si>
  <si>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</si>
  <si>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</si>
  <si>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</si>
  <si>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</si>
  <si>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</si>
  <si>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</si>
  <si>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</si>
  <si>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</si>
  <si>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</si>
  <si>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</si>
  <si>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</si>
  <si>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</si>
  <si>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</si>
  <si>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</si>
  <si>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</si>
  <si>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</si>
  <si>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</si>
  <si>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</si>
  <si>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</si>
  <si>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</si>
  <si>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</si>
  <si>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</si>
  <si>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</si>
  <si>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</si>
  <si>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</si>
  <si>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</si>
  <si>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</si>
  <si>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</si>
  <si>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</si>
  <si>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</si>
  <si>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</si>
  <si>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</si>
  <si>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</si>
  <si>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</si>
  <si>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</si>
  <si>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</si>
  <si>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</si>
  <si>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</si>
  <si>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</si>
  <si>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</si>
  <si>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</si>
  <si>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</si>
  <si>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</si>
  <si>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</si>
  <si>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</si>
  <si>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</si>
  <si>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</si>
  <si>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</si>
  <si>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</si>
  <si>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</si>
  <si>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</si>
  <si>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</si>
  <si>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</si>
  <si>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</si>
  <si>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</si>
  <si>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</si>
  <si>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</si>
  <si>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</si>
  <si>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</si>
  <si>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</si>
  <si>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</si>
  <si>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</si>
  <si>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</si>
  <si>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</si>
  <si>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</si>
  <si>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</si>
  <si>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</si>
  <si>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</si>
  <si>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</si>
  <si>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</si>
  <si>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</si>
  <si>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</si>
  <si>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</si>
  <si>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</si>
  <si>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</si>
  <si>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</si>
  <si>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</si>
  <si>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</si>
  <si>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</si>
  <si>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</si>
  <si>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</si>
  <si>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</si>
  <si>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</si>
  <si>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</si>
  <si>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</si>
  <si>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</si>
  <si>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</si>
  <si>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</si>
  <si>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</si>
  <si>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</si>
  <si>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</si>
  <si>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</si>
  <si>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</si>
  <si>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</si>
  <si>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</si>
  <si>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</si>
  <si>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</si>
  <si>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</si>
  <si>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</si>
  <si>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</si>
  <si>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</si>
  <si>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</si>
  <si>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</si>
  <si>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</si>
  <si>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</si>
  <si>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</si>
  <si>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</si>
  <si>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</si>
  <si>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</si>
  <si>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</si>
  <si>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</si>
  <si>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</si>
  <si>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</si>
  <si>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</si>
  <si>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</si>
  <si>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</si>
  <si>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</si>
  <si>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</si>
  <si>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</si>
  <si>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</si>
  <si>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</si>
  <si>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</si>
  <si>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</si>
  <si>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</si>
  <si>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</si>
  <si>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</si>
  <si>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</si>
  <si>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</si>
  <si>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</si>
  <si>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</si>
  <si>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</si>
  <si>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</si>
  <si>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</si>
  <si>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</si>
  <si>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</si>
  <si>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</si>
  <si>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</si>
  <si>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</si>
  <si>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</si>
  <si>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</si>
  <si>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</si>
  <si>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</si>
  <si>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</si>
  <si>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</si>
  <si>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</si>
  <si>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</si>
  <si>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</si>
  <si>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</si>
  <si>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</si>
  <si>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</si>
  <si>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</si>
  <si>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</si>
  <si>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</si>
  <si>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</si>
  <si>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</si>
  <si>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</si>
  <si>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</si>
  <si>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</si>
  <si>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</si>
  <si>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</si>
  <si>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</si>
  <si>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</si>
  <si>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</si>
  <si>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</si>
  <si>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</si>
  <si>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</si>
  <si>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</si>
  <si>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</si>
  <si>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</si>
  <si>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</si>
  <si>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</si>
  <si>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</si>
  <si>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</si>
  <si>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</si>
  <si>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</si>
  <si>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</si>
  <si>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</si>
  <si>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</si>
  <si>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</si>
  <si>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</si>
  <si>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</si>
  <si>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</si>
  <si>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</si>
  <si>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</si>
  <si>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</si>
  <si>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</si>
  <si>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</si>
  <si>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</si>
  <si>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</si>
  <si>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</si>
  <si>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</si>
  <si>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</si>
  <si>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</si>
  <si>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</si>
  <si>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</si>
  <si>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</si>
  <si>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</si>
  <si>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</si>
  <si>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</si>
  <si>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</si>
  <si>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</si>
  <si>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</si>
  <si>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</si>
  <si>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</si>
  <si>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</si>
  <si>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</si>
  <si>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</si>
  <si>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</si>
  <si>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</si>
  <si>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</si>
  <si>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</si>
  <si>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</si>
  <si>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</si>
  <si>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</si>
  <si>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</si>
  <si>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</si>
  <si>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</si>
  <si>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</si>
  <si>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</si>
  <si>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</si>
  <si>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</si>
  <si>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</si>
  <si>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</si>
  <si>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</si>
  <si>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</si>
  <si>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</si>
  <si>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</si>
  <si>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</si>
  <si>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</si>
  <si>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</si>
  <si>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</si>
  <si>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</si>
  <si>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</si>
  <si>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</si>
  <si>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</si>
  <si>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</si>
  <si>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</si>
  <si>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</si>
  <si>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</si>
  <si>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</si>
  <si>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</si>
  <si>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</si>
  <si>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</si>
  <si>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</si>
  <si>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</si>
  <si>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</si>
  <si>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</si>
  <si>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</si>
  <si>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</si>
  <si>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</si>
  <si>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</si>
  <si>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</si>
  <si>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</si>
  <si>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</si>
  <si>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</si>
  <si>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</si>
  <si>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</si>
  <si>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</si>
  <si>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</si>
  <si>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</si>
  <si>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</si>
  <si>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</si>
  <si>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</si>
  <si>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</si>
  <si>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</si>
  <si>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</si>
  <si>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</si>
  <si>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</si>
  <si>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</si>
  <si>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</si>
  <si>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</si>
  <si>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</si>
  <si>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</si>
  <si>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</si>
  <si>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</si>
  <si>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</si>
  <si>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</si>
  <si>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</si>
  <si>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</si>
  <si>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</si>
  <si>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</si>
  <si>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</si>
  <si>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</si>
  <si>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</si>
  <si>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</si>
  <si>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</si>
  <si>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</si>
  <si>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</si>
  <si>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</si>
  <si>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</si>
  <si>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</si>
  <si>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</si>
  <si>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</si>
  <si>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</si>
  <si>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</si>
  <si>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</si>
  <si>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</si>
  <si>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</si>
  <si>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</si>
  <si>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</si>
  <si>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</si>
  <si>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</si>
  <si>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</si>
  <si>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</si>
  <si>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</si>
  <si>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</si>
  <si>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</si>
  <si>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</si>
  <si>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</si>
  <si>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</si>
  <si>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</si>
  <si>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</si>
  <si>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</si>
  <si>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</si>
  <si>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</si>
  <si>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</si>
  <si>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</si>
  <si>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</si>
  <si>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</si>
  <si>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</si>
  <si>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</si>
  <si>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</si>
  <si>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</si>
  <si>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</si>
  <si>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</si>
  <si>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</si>
  <si>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</si>
  <si>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</si>
  <si>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</si>
  <si>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</si>
  <si>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</si>
  <si>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</si>
  <si>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</si>
  <si>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</si>
  <si>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</si>
  <si>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</si>
  <si>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</si>
  <si>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</si>
  <si>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</si>
  <si>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</si>
  <si>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</si>
  <si>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</si>
  <si>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</si>
  <si>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</si>
  <si>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</si>
  <si>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</si>
  <si>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</si>
  <si>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</si>
  <si>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</si>
  <si>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</si>
  <si>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</si>
  <si>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</si>
  <si>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</si>
  <si>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</si>
  <si>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</si>
  <si>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</si>
  <si>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</si>
  <si>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</si>
  <si>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</si>
  <si>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</si>
  <si>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</si>
  <si>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</si>
  <si>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</si>
  <si>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</si>
  <si>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</si>
  <si>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</si>
  <si>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</si>
  <si>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</si>
  <si>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</si>
  <si>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</si>
  <si>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</si>
  <si>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</si>
  <si>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</si>
  <si>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</si>
  <si>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</si>
  <si>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</si>
  <si>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</si>
  <si>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</si>
  <si>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</si>
  <si>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</si>
  <si>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</si>
  <si>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</si>
  <si>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</si>
  <si>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</si>
  <si>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</si>
  <si>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</si>
  <si>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</si>
  <si>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</si>
  <si>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</si>
  <si>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</si>
  <si>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</si>
  <si>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</si>
  <si>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</si>
  <si>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</si>
  <si>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</si>
  <si>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</si>
  <si>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</si>
  <si>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</si>
  <si>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</si>
  <si>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</si>
  <si>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</si>
  <si>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</si>
  <si>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</si>
  <si>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</si>
  <si>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</si>
  <si>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</si>
  <si>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</si>
  <si>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</si>
  <si>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</si>
  <si>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</si>
  <si>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</si>
  <si>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</si>
  <si>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</si>
  <si>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</si>
  <si>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</si>
  <si>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</si>
  <si>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</si>
  <si>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</si>
  <si>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</si>
  <si>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</si>
  <si>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</si>
  <si>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</si>
  <si>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</si>
  <si>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</si>
  <si>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</si>
  <si>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</si>
  <si>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</si>
  <si>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</si>
  <si>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</si>
  <si>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</si>
  <si>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</si>
  <si>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</si>
  <si>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</si>
  <si>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</si>
  <si>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</si>
  <si>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</si>
  <si>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</si>
  <si>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</si>
  <si>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</si>
  <si>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</si>
  <si>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</si>
  <si>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</si>
  <si>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</si>
  <si>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</si>
  <si>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</si>
  <si>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</si>
  <si>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</si>
  <si>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</si>
  <si>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</si>
  <si>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</si>
  <si>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</si>
  <si>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</si>
  <si>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</si>
  <si>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</si>
  <si>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</si>
  <si>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</si>
  <si>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</si>
  <si>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</si>
  <si>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</si>
  <si>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</si>
  <si>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</si>
  <si>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</si>
  <si>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</si>
  <si>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</si>
  <si>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</si>
  <si>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</si>
  <si>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</si>
  <si>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</si>
  <si>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</si>
  <si>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</si>
  <si>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</si>
  <si>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</si>
  <si>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</si>
  <si>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</si>
  <si>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</si>
  <si>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</si>
  <si>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</si>
  <si>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</si>
  <si>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</si>
  <si>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</si>
  <si>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</si>
  <si>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</si>
  <si>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</si>
  <si>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</si>
  <si>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</si>
  <si>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</si>
  <si>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</si>
  <si>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</si>
  <si>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</si>
  <si>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</si>
  <si>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</si>
  <si>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</si>
  <si>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</si>
  <si>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</si>
  <si>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</si>
  <si>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</si>
  <si>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</si>
  <si>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</si>
  <si>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</si>
  <si>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</si>
  <si>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</si>
  <si>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</si>
  <si>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</si>
  <si>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</si>
  <si>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</si>
  <si>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</si>
  <si>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</si>
  <si>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</si>
  <si>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</si>
  <si>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</si>
  <si>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</si>
  <si>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</si>
  <si>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</si>
  <si>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</si>
  <si>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</si>
  <si>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</si>
  <si>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</si>
  <si>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</si>
  <si>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</si>
  <si>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</si>
  <si>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</si>
  <si>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</si>
  <si>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</si>
  <si>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</si>
  <si>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</si>
  <si>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</si>
  <si>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</si>
  <si>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</si>
  <si>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</si>
  <si>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</si>
  <si>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</si>
  <si>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</si>
  <si>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</si>
  <si>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</si>
  <si>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</si>
  <si>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</si>
  <si>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</si>
  <si>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</si>
  <si>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</si>
  <si>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</si>
  <si>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</si>
  <si>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</si>
  <si>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</si>
  <si>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</si>
  <si>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</si>
  <si>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</si>
  <si>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</si>
  <si>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</si>
  <si>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</si>
  <si>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</si>
  <si>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</si>
  <si>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</si>
  <si>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</si>
  <si>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</si>
  <si>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</si>
  <si>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</si>
  <si>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</si>
  <si>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</si>
  <si>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</si>
  <si>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</si>
  <si>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</si>
  <si>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</si>
  <si>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</si>
  <si>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</si>
  <si>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</si>
  <si>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</si>
  <si>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</si>
  <si>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</si>
  <si>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</si>
  <si>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</si>
  <si>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</si>
  <si>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</si>
  <si>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</si>
  <si>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</si>
  <si>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</si>
  <si>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</si>
  <si>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</si>
  <si>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</si>
  <si>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</si>
  <si>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</si>
  <si>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</si>
  <si>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</si>
  <si>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</si>
  <si>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</si>
  <si>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</si>
  <si>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</si>
  <si>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</si>
  <si>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</si>
  <si>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</si>
  <si>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</si>
  <si>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</si>
  <si>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</si>
  <si>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</si>
  <si>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</si>
  <si>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</si>
  <si>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</si>
  <si>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</si>
  <si>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</si>
  <si>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</si>
  <si>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</si>
  <si>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</si>
  <si>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</si>
  <si>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</si>
  <si>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</si>
  <si>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</si>
  <si>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</si>
  <si>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</si>
  <si>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</si>
  <si>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</si>
  <si>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</si>
  <si>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</si>
  <si>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</si>
  <si>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</si>
  <si>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</si>
  <si>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</si>
  <si>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</si>
  <si>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</si>
  <si>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</si>
  <si>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</si>
  <si>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</si>
  <si>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</si>
  <si>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</si>
  <si>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</si>
  <si>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</si>
  <si>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</si>
  <si>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</si>
  <si>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</si>
  <si>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</si>
  <si>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</si>
  <si>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</si>
  <si>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</si>
  <si>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</si>
  <si>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</si>
  <si>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</si>
  <si>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</si>
  <si>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</si>
  <si>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</si>
  <si>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</si>
  <si>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</si>
  <si>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</si>
  <si>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</si>
  <si>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</si>
  <si>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</si>
  <si>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</si>
  <si>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</si>
  <si>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</si>
  <si>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</si>
  <si>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</si>
  <si>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</si>
  <si>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</si>
  <si>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</si>
  <si>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</si>
  <si>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</si>
  <si>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</si>
  <si>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</si>
  <si>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</si>
  <si>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</si>
  <si>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</si>
  <si>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</si>
  <si>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</si>
  <si>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</si>
  <si>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</si>
  <si>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</si>
  <si>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</si>
  <si>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</si>
  <si>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</si>
  <si>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</si>
  <si>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</si>
  <si>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</si>
  <si>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</si>
  <si>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</si>
  <si>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</si>
  <si>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</si>
  <si>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</si>
  <si>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</si>
  <si>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</si>
  <si>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</si>
  <si>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</si>
  <si>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</si>
  <si>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</si>
  <si>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</si>
  <si>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</si>
  <si>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</si>
  <si>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</si>
  <si>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</si>
  <si>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</si>
  <si>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</si>
  <si>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</si>
  <si>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</si>
  <si>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</si>
  <si>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</si>
  <si>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</si>
  <si>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</si>
  <si>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</si>
  <si>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</si>
  <si>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</si>
  <si>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</si>
  <si>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</si>
  <si>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</si>
  <si>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</si>
  <si>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</si>
  <si>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</si>
  <si>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</si>
  <si>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</si>
  <si>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</si>
  <si>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</si>
  <si>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</si>
  <si>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</si>
  <si>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</si>
  <si>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</si>
  <si>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</si>
  <si>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</si>
  <si>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</si>
  <si>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</si>
  <si>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</si>
  <si>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</si>
  <si>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</si>
  <si>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</si>
  <si>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</si>
  <si>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</si>
  <si>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</si>
  <si>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</si>
  <si>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</si>
  <si>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</si>
  <si>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</si>
  <si>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</si>
  <si>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</si>
  <si>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</si>
  <si>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</si>
  <si>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</si>
  <si>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</si>
  <si>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</si>
  <si>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</si>
  <si>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</si>
  <si>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</si>
  <si>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</si>
  <si>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</si>
  <si>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</si>
  <si>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</si>
  <si>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</si>
  <si>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</si>
  <si>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</si>
  <si>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</si>
  <si>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</si>
  <si>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</si>
  <si>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</si>
  <si>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</si>
  <si>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</si>
  <si>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</si>
  <si>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</si>
  <si>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</si>
  <si>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</si>
  <si>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</si>
  <si>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</si>
  <si>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</si>
  <si>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</si>
  <si>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</si>
  <si>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</si>
  <si>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</si>
  <si>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</si>
  <si>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</si>
  <si>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</si>
  <si>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</si>
  <si>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</si>
  <si>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</si>
  <si>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</si>
  <si>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</si>
  <si>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</si>
  <si>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</si>
  <si>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</si>
  <si>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</si>
  <si>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</si>
  <si>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</si>
  <si>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</si>
  <si>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</si>
  <si>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</si>
  <si>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</si>
  <si>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</si>
  <si>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</si>
  <si>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</si>
  <si>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</si>
  <si>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</si>
  <si>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</si>
  <si>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</si>
  <si>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</si>
  <si>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</si>
  <si>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</si>
  <si>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</si>
  <si>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</si>
  <si>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</si>
  <si>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</si>
  <si>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</si>
  <si>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</si>
  <si>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</si>
  <si>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</si>
  <si>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</si>
  <si>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</si>
  <si>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</si>
  <si>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</si>
  <si>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</si>
  <si>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</si>
  <si>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</si>
  <si>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</si>
  <si>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</si>
  <si>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</si>
  <si>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</si>
  <si>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</si>
  <si>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</si>
  <si>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</si>
  <si>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</si>
  <si>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</si>
  <si>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</si>
  <si>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</si>
  <si>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</si>
  <si>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</si>
  <si>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</si>
  <si>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</si>
  <si>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</si>
  <si>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</si>
  <si>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</si>
  <si>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</si>
  <si>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</si>
  <si>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</si>
  <si>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</si>
  <si>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</si>
  <si>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</si>
  <si>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</si>
  <si>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</si>
  <si>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</si>
  <si>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</si>
  <si>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</si>
  <si>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</si>
  <si>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</si>
  <si>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</si>
  <si>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</si>
  <si>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</si>
  <si>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</si>
  <si>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</si>
  <si>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</si>
  <si>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</si>
  <si>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</si>
  <si>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</si>
  <si>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</si>
  <si>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</si>
  <si>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</si>
  <si>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</si>
  <si>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</si>
  <si>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</si>
  <si>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</si>
  <si>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</si>
  <si>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</si>
  <si>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</si>
  <si>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</si>
  <si>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</si>
  <si>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</si>
  <si>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</si>
  <si>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</si>
  <si>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</si>
  <si>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</si>
  <si>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</si>
  <si>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</si>
  <si>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</si>
  <si>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</si>
  <si>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</si>
  <si>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</si>
  <si>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</si>
  <si>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</si>
  <si>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</si>
  <si>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</si>
  <si>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</si>
  <si>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</si>
  <si>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</si>
  <si>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</si>
  <si>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</si>
  <si>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</si>
  <si>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</si>
  <si>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</si>
  <si>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</si>
  <si>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</si>
  <si>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</si>
  <si>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</si>
  <si>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</si>
  <si>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</si>
  <si>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</si>
  <si>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</si>
  <si>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</si>
  <si>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</si>
  <si>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</si>
  <si>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</si>
  <si>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</si>
  <si>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</si>
  <si>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</si>
  <si>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</si>
  <si>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</si>
  <si>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</si>
  <si>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</si>
  <si>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</si>
  <si>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</si>
  <si>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</si>
  <si>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</si>
  <si>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</si>
  <si>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</si>
  <si>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</si>
  <si>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</si>
  <si>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</si>
  <si>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</si>
  <si>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</si>
  <si>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</si>
  <si>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</si>
  <si>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</si>
  <si>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</si>
  <si>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</si>
  <si>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</si>
  <si>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</si>
  <si>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</si>
  <si>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</si>
  <si>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</si>
  <si>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</si>
  <si>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</si>
  <si>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</si>
  <si>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</si>
  <si>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</si>
  <si>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</si>
  <si>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</si>
  <si>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</si>
  <si>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</si>
  <si>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</si>
  <si>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</si>
  <si>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</si>
  <si>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</si>
  <si>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</si>
  <si>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</si>
  <si>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</si>
  <si>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</si>
  <si>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</si>
  <si>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</si>
  <si>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</si>
  <si>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</si>
  <si>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</si>
  <si>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</si>
  <si>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</si>
  <si>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</si>
  <si>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</si>
  <si>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</si>
  <si>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</si>
  <si>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</si>
  <si>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</si>
  <si>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</si>
  <si>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</si>
  <si>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</si>
  <si>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</si>
  <si>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</si>
  <si>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</si>
  <si>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</si>
  <si>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</si>
  <si>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</si>
  <si>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</si>
  <si>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</si>
  <si>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</si>
  <si>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</si>
  <si>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</si>
  <si>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</si>
  <si>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</si>
  <si>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</si>
  <si>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</si>
  <si>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</si>
  <si>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</si>
  <si>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</si>
  <si>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</si>
  <si>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</si>
  <si>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</si>
  <si>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</si>
  <si>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</si>
  <si>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</si>
  <si>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</si>
  <si>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</si>
  <si>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</si>
  <si>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</si>
  <si>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</si>
  <si>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</si>
  <si>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</si>
  <si>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</si>
  <si>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</si>
  <si>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</si>
  <si>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</si>
  <si>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</si>
  <si>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</si>
  <si>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</si>
  <si>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</si>
  <si>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</si>
  <si>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</si>
  <si>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</si>
  <si>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</si>
  <si>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</si>
  <si>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</si>
  <si>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</si>
  <si>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</si>
  <si>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</si>
  <si>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</si>
  <si>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</si>
  <si>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</si>
  <si>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</si>
  <si>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</si>
  <si>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</si>
  <si>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</si>
  <si>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</si>
  <si>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</si>
  <si>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</si>
  <si>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</si>
  <si>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</si>
  <si>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</si>
  <si>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</si>
  <si>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</si>
  <si>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</si>
  <si>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</si>
  <si>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</si>
  <si>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</si>
  <si>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</si>
  <si>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</si>
  <si>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</si>
  <si>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</si>
  <si>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</si>
  <si>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</si>
  <si>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</si>
  <si>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</si>
  <si>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</si>
  <si>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</si>
  <si>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</si>
  <si>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</si>
  <si>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</si>
  <si>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</si>
  <si>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</si>
  <si>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</si>
  <si>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</si>
  <si>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</si>
  <si>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</si>
  <si>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</si>
  <si>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</si>
  <si>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</si>
  <si>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</si>
  <si>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</si>
  <si>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</si>
  <si>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</si>
  <si>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</si>
  <si>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</si>
  <si>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</si>
  <si>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</si>
  <si>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</si>
  <si>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</si>
  <si>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</si>
  <si>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</si>
  <si>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</si>
  <si>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</si>
  <si>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</si>
  <si>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</si>
  <si>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</si>
  <si>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</si>
  <si>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</si>
  <si>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</si>
  <si>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</si>
  <si>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</si>
  <si>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</si>
  <si>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</si>
  <si>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</si>
  <si>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</si>
  <si>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</si>
  <si>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</si>
  <si>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</si>
  <si>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</si>
  <si>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</si>
  <si>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</si>
  <si>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</si>
  <si>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</si>
  <si>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</si>
  <si>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</si>
  <si>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</si>
  <si>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</si>
  <si>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</si>
  <si>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</si>
  <si>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</si>
  <si>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</si>
  <si>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</si>
  <si>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</si>
  <si>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</si>
  <si>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</si>
  <si>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</si>
  <si>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</si>
  <si>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</si>
  <si>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</si>
  <si>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</si>
  <si>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</si>
  <si>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</si>
  <si>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</si>
  <si>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</si>
  <si>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</si>
  <si>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</si>
  <si>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</si>
  <si>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</si>
  <si>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</si>
  <si>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</si>
  <si>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</si>
  <si>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</si>
  <si>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</si>
  <si>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</si>
  <si>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</si>
  <si>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</si>
  <si>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</si>
  <si>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</si>
  <si>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</si>
  <si>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</si>
  <si>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</si>
  <si>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</si>
  <si>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</si>
  <si>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</si>
  <si>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</si>
  <si>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</si>
  <si>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</si>
  <si>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</si>
  <si>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</si>
  <si>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</si>
  <si>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</si>
  <si>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</si>
  <si>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</si>
  <si>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</si>
  <si>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</si>
  <si>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</si>
  <si>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</si>
  <si>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</si>
  <si>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</si>
  <si>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</si>
  <si>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</si>
  <si>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</si>
  <si>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</si>
  <si>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</si>
  <si>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</si>
  <si>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</si>
  <si>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</si>
  <si>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</si>
  <si>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</si>
  <si>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</si>
  <si>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</si>
  <si>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</si>
  <si>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</si>
  <si>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</si>
  <si>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</si>
  <si>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</si>
  <si>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</si>
  <si>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</si>
  <si>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</si>
  <si>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</si>
  <si>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</si>
  <si>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</si>
  <si>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</si>
  <si>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</si>
  <si>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</si>
  <si>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</si>
  <si>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</si>
  <si>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</si>
  <si>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</si>
  <si>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</si>
  <si>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</si>
  <si>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</si>
  <si>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</si>
  <si>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</si>
  <si>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</si>
  <si>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</si>
  <si>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</si>
  <si>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</si>
  <si>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</si>
  <si>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</si>
  <si>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</si>
  <si>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</si>
  <si>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</si>
  <si>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</si>
  <si>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</si>
  <si>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</si>
  <si>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</si>
  <si>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</si>
  <si>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</si>
  <si>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</si>
  <si>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</si>
  <si>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</si>
  <si>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</si>
  <si>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</si>
  <si>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</si>
  <si>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</si>
  <si>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</si>
  <si>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</si>
  <si>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</si>
  <si>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</si>
  <si>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</si>
  <si>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</si>
  <si>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</si>
  <si>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</si>
  <si>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</si>
  <si>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</si>
  <si>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</si>
  <si>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</si>
  <si>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</si>
  <si>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</si>
  <si>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</si>
  <si>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</si>
  <si>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</si>
  <si>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</si>
  <si>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</si>
  <si>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</si>
  <si>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</si>
  <si>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</si>
  <si>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</si>
  <si>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</si>
  <si>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</si>
  <si>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</si>
  <si>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</si>
  <si>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</si>
  <si>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</si>
  <si>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</si>
  <si>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</si>
  <si>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</si>
  <si>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</si>
  <si>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</si>
  <si>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</si>
  <si>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</si>
  <si>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</si>
  <si>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</si>
  <si>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</si>
  <si>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</si>
  <si>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</si>
  <si>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</si>
  <si>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</si>
  <si>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</si>
  <si>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</si>
  <si>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</si>
  <si>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</si>
  <si>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</si>
  <si>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</si>
  <si>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</si>
  <si>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</si>
  <si>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</si>
  <si>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</si>
  <si>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</si>
  <si>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</si>
  <si>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</si>
  <si>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</si>
  <si>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</si>
  <si>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</si>
  <si>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</si>
  <si>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</si>
  <si>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</si>
  <si>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</si>
  <si>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</si>
  <si>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</si>
  <si>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</si>
  <si>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</si>
  <si>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</si>
  <si>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</si>
  <si>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</si>
  <si>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</si>
  <si>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</si>
  <si>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</si>
  <si>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</si>
  <si>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</si>
  <si>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</si>
  <si>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</si>
  <si>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</si>
  <si>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</si>
  <si>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</si>
  <si>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</si>
  <si>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</si>
  <si>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</si>
  <si>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</si>
  <si>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</si>
  <si>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</si>
  <si>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</si>
  <si>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</si>
  <si>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</si>
  <si>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</si>
  <si>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</si>
  <si>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</si>
  <si>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</si>
  <si>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</si>
  <si>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</si>
  <si>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</si>
  <si>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</si>
  <si>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</si>
  <si>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</si>
  <si>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</si>
  <si>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</si>
  <si>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</si>
  <si>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</si>
  <si>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</si>
  <si>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</si>
  <si>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</si>
  <si>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</si>
  <si>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</si>
  <si>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</si>
  <si>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</si>
  <si>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</si>
  <si>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</si>
  <si>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</si>
  <si>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</si>
  <si>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</si>
  <si>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</si>
  <si>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</si>
  <si>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</si>
  <si>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</si>
  <si>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</si>
  <si>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</si>
  <si>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</si>
  <si>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</si>
  <si>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</si>
  <si>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</si>
  <si>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</si>
  <si>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</si>
  <si>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</si>
  <si>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</si>
  <si>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</si>
  <si>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</si>
  <si>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</si>
  <si>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</si>
  <si>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</si>
  <si>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</si>
  <si>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</si>
  <si>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</si>
  <si>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</si>
  <si>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</si>
  <si>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</si>
  <si>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</si>
  <si>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</si>
  <si>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</si>
  <si>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</si>
  <si>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</si>
  <si>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</si>
  <si>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</si>
  <si>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</si>
  <si>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</si>
  <si>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</si>
  <si>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</si>
  <si>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</si>
  <si>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</si>
  <si>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</si>
  <si>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</si>
  <si>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</si>
  <si>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</si>
  <si>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</si>
  <si>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</si>
  <si>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</si>
  <si>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</si>
  <si>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</si>
  <si>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</si>
  <si>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</si>
  <si>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</si>
  <si>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</si>
  <si>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</si>
  <si>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</si>
  <si>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</si>
  <si>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</si>
  <si>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</si>
  <si>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</si>
  <si>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</si>
  <si>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</si>
  <si>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</si>
  <si>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</si>
  <si>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</si>
  <si>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</si>
  <si>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</si>
  <si>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</si>
  <si>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</si>
  <si>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</si>
  <si>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</si>
  <si>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</si>
  <si>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</si>
  <si>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</si>
  <si>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</si>
  <si>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</si>
  <si>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</si>
  <si>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</si>
  <si>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</si>
  <si>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</si>
  <si>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</si>
  <si>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</si>
  <si>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</si>
  <si>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</si>
  <si>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</si>
  <si>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</si>
  <si>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</si>
  <si>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</si>
  <si>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</si>
  <si>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</si>
  <si>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</si>
  <si>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</si>
  <si>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</si>
  <si>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</si>
  <si>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</si>
  <si>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</si>
  <si>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</si>
  <si>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</si>
  <si>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</si>
  <si>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</si>
  <si>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</si>
  <si>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</si>
  <si>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</si>
  <si>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</si>
  <si>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</si>
  <si>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</si>
  <si>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</si>
  <si>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</si>
  <si>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</si>
  <si>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</si>
  <si>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</si>
  <si>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</si>
  <si>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</si>
  <si>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</si>
  <si>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</si>
  <si>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</si>
  <si>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</si>
  <si>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</si>
  <si>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</si>
  <si>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</si>
  <si>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</si>
  <si>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</si>
  <si>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</si>
  <si>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</si>
  <si>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</si>
  <si>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</si>
  <si>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</si>
  <si>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</si>
  <si>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</si>
  <si>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</si>
  <si>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</si>
  <si>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</si>
  <si>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</si>
  <si>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</si>
  <si>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</si>
  <si>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</si>
  <si>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</si>
  <si>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</si>
  <si>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</si>
  <si>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</si>
  <si>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</si>
  <si>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</si>
  <si>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</si>
  <si>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</si>
  <si>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</si>
  <si>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</si>
  <si>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</si>
  <si>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</si>
  <si>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</si>
  <si>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</si>
  <si>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</si>
  <si>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</si>
  <si>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</si>
  <si>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</si>
  <si>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</si>
  <si>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</si>
  <si>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</si>
  <si>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</si>
  <si>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</si>
  <si>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</si>
  <si>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</si>
  <si>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</si>
  <si>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</si>
  <si>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</si>
  <si>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</si>
  <si>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</si>
  <si>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</si>
  <si>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</si>
  <si>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</si>
  <si>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</si>
  <si>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</si>
  <si>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</si>
  <si>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</si>
  <si>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</si>
  <si>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</si>
  <si>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</si>
  <si>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</si>
  <si>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</si>
  <si>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</si>
  <si>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</si>
  <si>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</si>
  <si>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</si>
  <si>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</si>
  <si>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</si>
  <si>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</si>
  <si>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</si>
  <si>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</si>
  <si>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</si>
  <si>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</si>
  <si>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</si>
  <si>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</si>
  <si>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</si>
  <si>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</si>
  <si>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</si>
  <si>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</si>
  <si>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</si>
  <si>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</si>
  <si>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</si>
  <si>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</si>
  <si>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</si>
  <si>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</si>
  <si>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</si>
  <si>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</si>
  <si>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</si>
  <si>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</si>
  <si>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</si>
  <si>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</si>
  <si>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</si>
  <si>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</si>
  <si>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</si>
  <si>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</si>
  <si>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</si>
  <si>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</si>
  <si>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</si>
  <si>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</si>
  <si>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</si>
  <si>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</si>
  <si>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</si>
  <si>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</si>
  <si>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</si>
  <si>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</si>
  <si>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</si>
  <si>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</si>
  <si>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</si>
  <si>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</si>
  <si>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</si>
  <si>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</si>
  <si>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</si>
  <si>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</si>
  <si>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</si>
  <si>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</si>
  <si>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</si>
  <si>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</si>
  <si>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</si>
  <si>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</si>
  <si>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</si>
  <si>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</si>
  <si>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</si>
  <si>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</si>
  <si>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</si>
  <si>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</si>
  <si>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</si>
  <si>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</si>
  <si>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</si>
  <si>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</si>
  <si>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</si>
  <si>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</si>
  <si>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</si>
  <si>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</si>
  <si>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</si>
  <si>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</si>
  <si>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</si>
  <si>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</si>
  <si>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</si>
  <si>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</si>
  <si>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</si>
  <si>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</si>
  <si>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</si>
  <si>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</si>
  <si>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</si>
  <si>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</si>
  <si>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</si>
  <si>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</si>
  <si>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</si>
  <si>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</si>
  <si>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</si>
  <si>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</si>
  <si>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</si>
  <si>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</si>
  <si>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</si>
  <si>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</si>
  <si>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</si>
  <si>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</si>
  <si>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</si>
  <si>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</si>
  <si>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</si>
  <si>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</si>
  <si>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</si>
  <si>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</si>
  <si>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</si>
  <si>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</si>
  <si>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</si>
  <si>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</si>
  <si>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</si>
  <si>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</si>
  <si>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</si>
  <si>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</si>
  <si>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</si>
  <si>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</si>
  <si>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</si>
  <si>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</si>
  <si>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</si>
  <si>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</si>
  <si>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</si>
  <si>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</si>
  <si>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</si>
  <si>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</si>
  <si>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</si>
  <si>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</si>
  <si>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</si>
  <si>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</si>
  <si>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</si>
  <si>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</si>
  <si>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</si>
  <si>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</si>
  <si>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</si>
  <si>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</si>
  <si>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</si>
  <si>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</si>
  <si>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</si>
  <si>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</si>
  <si>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</si>
  <si>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</si>
  <si>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</si>
  <si>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</si>
  <si>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</si>
  <si>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</si>
  <si>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</si>
  <si>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</si>
  <si>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</si>
  <si>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</si>
  <si>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</si>
  <si>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</si>
  <si>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</si>
  <si>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</si>
  <si>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</si>
  <si>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</si>
  <si>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</si>
  <si>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</si>
  <si>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</si>
  <si>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</si>
  <si>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</si>
  <si>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</si>
  <si>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</si>
  <si>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</si>
  <si>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</si>
  <si>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</si>
  <si>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</si>
  <si>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</si>
  <si>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</si>
  <si>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</si>
  <si>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</si>
  <si>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</si>
  <si>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</si>
  <si>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</si>
  <si>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</si>
  <si>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</si>
  <si>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</si>
  <si>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</si>
  <si>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</si>
  <si>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</si>
  <si>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</si>
  <si>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</si>
  <si>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</si>
  <si>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</si>
  <si>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</si>
  <si>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</si>
  <si>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</si>
  <si>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</si>
  <si>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</si>
  <si>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</si>
  <si>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</si>
  <si>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</si>
  <si>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</si>
  <si>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</si>
  <si>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</si>
  <si>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</si>
  <si>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</si>
  <si>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</si>
  <si>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</si>
  <si>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</si>
  <si>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</si>
  <si>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</si>
  <si>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</si>
  <si>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</si>
  <si>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</si>
  <si>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</si>
  <si>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</si>
  <si>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</si>
  <si>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</si>
  <si>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</si>
  <si>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</si>
  <si>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</si>
  <si>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</si>
  <si>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</si>
  <si>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</si>
  <si>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</si>
  <si>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</si>
  <si>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</si>
  <si>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</si>
  <si>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</si>
  <si>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</si>
  <si>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</si>
  <si>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</si>
  <si>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</si>
  <si>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</si>
  <si>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</si>
  <si>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</si>
  <si>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</si>
  <si>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</si>
  <si>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</si>
  <si>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</si>
  <si>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</si>
  <si>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</si>
  <si>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</si>
  <si>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</si>
  <si>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</si>
  <si>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</si>
  <si>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</si>
  <si>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</si>
  <si>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</si>
  <si>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</si>
  <si>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</si>
  <si>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</si>
  <si>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</si>
  <si>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</si>
  <si>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</si>
  <si>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</si>
  <si>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</si>
  <si>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</si>
  <si>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</si>
  <si>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</si>
  <si>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</si>
  <si>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</si>
  <si>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</si>
  <si>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</si>
  <si>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</si>
  <si>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</si>
  <si>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</si>
  <si>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</si>
  <si>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</si>
  <si>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</si>
  <si>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</si>
  <si>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</si>
  <si>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</si>
  <si>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</si>
  <si>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</si>
  <si>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</si>
  <si>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</si>
  <si>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</si>
  <si>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</si>
  <si>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</si>
  <si>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</si>
  <si>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</si>
  <si>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</si>
  <si>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</si>
  <si>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</si>
  <si>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</si>
  <si>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</si>
  <si>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</si>
  <si>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</si>
  <si>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</si>
  <si>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</si>
  <si>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</si>
  <si>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</si>
  <si>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</si>
  <si>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</si>
  <si>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</si>
  <si>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</si>
  <si>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</si>
  <si>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</si>
  <si>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</si>
  <si>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</si>
  <si>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</si>
  <si>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</si>
  <si>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</si>
  <si>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</si>
  <si>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</si>
  <si>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</si>
  <si>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</si>
  <si>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</si>
  <si>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</si>
  <si>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</si>
  <si>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</si>
  <si>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</si>
  <si>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</si>
  <si>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</si>
  <si>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</si>
  <si>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</si>
  <si>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</si>
  <si>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</si>
  <si>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</si>
  <si>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</si>
  <si>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</si>
  <si>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</si>
  <si>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</si>
  <si>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</si>
  <si>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</si>
  <si>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</si>
  <si>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</si>
  <si>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</si>
  <si>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</si>
  <si>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</si>
  <si>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</si>
  <si>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</si>
  <si>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</si>
  <si>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</si>
  <si>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</si>
  <si>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</si>
  <si>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</si>
  <si>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</si>
  <si>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</si>
  <si>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</si>
  <si>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</si>
  <si>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</si>
  <si>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</si>
  <si>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</si>
  <si>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</si>
  <si>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</si>
  <si>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</si>
  <si>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</si>
  <si>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</si>
  <si>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</si>
  <si>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</si>
  <si>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</si>
  <si>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</si>
  <si>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</si>
  <si>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</si>
  <si>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</si>
  <si>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</si>
  <si>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</si>
  <si>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</si>
  <si>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</si>
  <si>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</si>
  <si>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</si>
  <si>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</si>
  <si>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</si>
  <si>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</si>
  <si>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</si>
  <si>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</si>
  <si>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</si>
  <si>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</si>
  <si>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</si>
  <si>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</si>
  <si>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</si>
  <si>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</si>
  <si>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</si>
  <si>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</si>
  <si>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</si>
  <si>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</si>
  <si>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</si>
  <si>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</si>
  <si>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</si>
  <si>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</si>
  <si>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</si>
  <si>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</si>
  <si>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</si>
  <si>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</si>
  <si>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</si>
  <si>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</si>
  <si>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</si>
  <si>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</si>
  <si>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</si>
  <si>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</si>
  <si>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</si>
  <si>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</si>
  <si>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</si>
  <si>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</si>
  <si>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</si>
  <si>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</si>
  <si>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</si>
  <si>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</si>
  <si>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</si>
  <si>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</si>
  <si>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</si>
  <si>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</si>
  <si>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</si>
  <si>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</si>
  <si>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</si>
  <si>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</si>
  <si>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</si>
  <si>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</si>
  <si>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</si>
  <si>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</si>
  <si>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</si>
  <si>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</si>
  <si>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</si>
  <si>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</si>
  <si>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</si>
  <si>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</si>
  <si>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</si>
  <si>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</si>
  <si>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</si>
  <si>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</si>
  <si>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</si>
  <si>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</si>
  <si>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</si>
  <si>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</si>
  <si>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</si>
  <si>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</si>
  <si>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</si>
  <si>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</si>
  <si>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</si>
  <si>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</si>
  <si>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</si>
  <si>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</si>
  <si>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</si>
  <si>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</si>
  <si>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</si>
  <si>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</si>
  <si>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</si>
  <si>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</si>
  <si>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</si>
  <si>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</si>
  <si>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</si>
  <si>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</si>
  <si>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</si>
  <si>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</si>
  <si>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</si>
  <si>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</si>
  <si>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</si>
  <si>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</si>
  <si>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</si>
  <si>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</si>
  <si>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</si>
  <si>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</si>
  <si>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</si>
  <si>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</si>
  <si>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</si>
  <si>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</si>
  <si>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</si>
  <si>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</si>
  <si>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</si>
  <si>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</si>
  <si>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</si>
  <si>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</si>
  <si>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</si>
  <si>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</si>
  <si>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</si>
  <si>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</si>
  <si>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</si>
  <si>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</si>
  <si>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</si>
  <si>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</si>
  <si>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</si>
  <si>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</si>
  <si>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</si>
  <si>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</si>
  <si>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</si>
  <si>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</si>
  <si>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</si>
  <si>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</si>
  <si>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</si>
  <si>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</si>
  <si>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</si>
  <si>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</si>
  <si>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</si>
  <si>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</si>
  <si>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</si>
  <si>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</si>
  <si>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</si>
  <si>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</si>
  <si>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</si>
  <si>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</si>
  <si>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</si>
  <si>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</si>
  <si>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</si>
  <si>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</si>
  <si>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</si>
  <si>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</si>
  <si>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</si>
  <si>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</si>
  <si>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</si>
  <si>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</si>
  <si>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</si>
  <si>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</si>
  <si>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</si>
  <si>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</si>
  <si>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</si>
  <si>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</si>
  <si>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</si>
  <si>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</si>
  <si>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</si>
  <si>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</si>
  <si>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</si>
  <si>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</si>
  <si>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</si>
  <si>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</si>
  <si>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</si>
  <si>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</si>
  <si>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</si>
  <si>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</si>
  <si>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</si>
  <si>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</si>
  <si>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</si>
  <si>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</si>
  <si>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</si>
  <si>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</si>
  <si>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</si>
  <si>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</si>
  <si>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</si>
  <si>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</si>
  <si>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</si>
  <si>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</si>
  <si>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</si>
  <si>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</si>
  <si>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</si>
  <si>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</si>
  <si>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</si>
  <si>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</si>
  <si>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</si>
  <si>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</si>
  <si>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</si>
  <si>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</si>
  <si>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</si>
  <si>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</si>
  <si>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</si>
  <si>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</si>
  <si>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</si>
  <si>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</si>
  <si>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</si>
  <si>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</si>
  <si>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</si>
  <si>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</si>
  <si>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</si>
  <si>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</si>
  <si>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</si>
  <si>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</si>
  <si>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</si>
  <si>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</si>
  <si>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</si>
  <si>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</si>
  <si>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</si>
  <si>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</si>
  <si>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</si>
  <si>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</si>
  <si>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</si>
  <si>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</si>
  <si>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</si>
  <si>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</si>
  <si>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</si>
  <si>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</si>
  <si>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</si>
  <si>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</si>
  <si>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</si>
  <si>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</si>
  <si>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</si>
  <si>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</si>
  <si>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</si>
  <si>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</si>
  <si>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</si>
  <si>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</si>
  <si>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</si>
  <si>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</si>
  <si>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</si>
  <si>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</si>
  <si>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</si>
  <si>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</si>
  <si>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</si>
  <si>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</si>
  <si>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</si>
  <si>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</si>
  <si>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</si>
  <si>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</si>
  <si>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</si>
  <si>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</si>
  <si>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</si>
  <si>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</si>
  <si>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</si>
  <si>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</si>
  <si>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</si>
  <si>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</si>
  <si>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</si>
  <si>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</si>
  <si>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</si>
  <si>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</si>
  <si>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</si>
  <si>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</si>
  <si>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</si>
  <si>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</si>
  <si>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</si>
  <si>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</si>
  <si>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</si>
  <si>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</si>
  <si>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</si>
  <si>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</si>
  <si>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</si>
  <si>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</si>
  <si>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</si>
  <si>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</si>
  <si>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</si>
  <si>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</si>
  <si>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</si>
  <si>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</si>
  <si>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</si>
  <si>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</si>
  <si>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</si>
  <si>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</si>
  <si>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</si>
  <si>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</si>
  <si>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</si>
  <si>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</si>
  <si>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</si>
  <si>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</si>
  <si>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</si>
  <si>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</si>
  <si>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</si>
  <si>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</si>
  <si>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</si>
  <si>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</si>
  <si>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</si>
  <si>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</si>
  <si>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</si>
  <si>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</si>
  <si>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</si>
  <si>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</si>
  <si>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</si>
  <si>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</si>
  <si>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</si>
  <si>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</si>
  <si>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</si>
  <si>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</si>
  <si>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</si>
  <si>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</si>
  <si>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</si>
  <si>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</si>
  <si>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</si>
  <si>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</si>
  <si>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</si>
  <si>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</si>
  <si>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</si>
  <si>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</si>
  <si>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</si>
  <si>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</si>
  <si>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</si>
  <si>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</si>
  <si>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</si>
  <si>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</si>
  <si>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</si>
  <si>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</si>
  <si>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</si>
  <si>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</si>
  <si>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</si>
  <si>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</si>
  <si>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</si>
  <si>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</si>
  <si>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</si>
  <si>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</si>
  <si>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</si>
  <si>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</si>
  <si>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</si>
  <si>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</si>
  <si>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</si>
  <si>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</si>
  <si>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</si>
  <si>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</si>
  <si>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</si>
  <si>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</si>
  <si>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</si>
  <si>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</si>
  <si>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</si>
  <si>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</si>
  <si>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</si>
  <si>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</si>
  <si>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</si>
  <si>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</si>
  <si>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</si>
  <si>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</si>
  <si>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</si>
  <si>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</si>
  <si>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</si>
  <si>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</si>
  <si>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</si>
  <si>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</si>
  <si>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</si>
  <si>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</si>
  <si>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</si>
  <si>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</si>
  <si>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</si>
  <si>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</si>
  <si>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</si>
  <si>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</si>
  <si>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</si>
  <si>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</si>
  <si>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</si>
  <si>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</si>
  <si>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</si>
  <si>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</si>
  <si>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</si>
  <si>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</si>
  <si>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</si>
  <si>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</si>
  <si>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</si>
  <si>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</si>
  <si>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</si>
  <si>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</si>
  <si>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</si>
  <si>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</si>
  <si>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</si>
  <si>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</si>
  <si>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</si>
  <si>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</si>
  <si>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</si>
  <si>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</si>
  <si>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</si>
  <si>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</si>
  <si>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</si>
  <si>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</si>
  <si>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</si>
  <si>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</si>
  <si>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</si>
  <si>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</si>
  <si>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</si>
  <si>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</si>
  <si>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</si>
  <si>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</si>
  <si>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</si>
  <si>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</si>
  <si>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</si>
  <si>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</si>
  <si>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</si>
  <si>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</si>
  <si>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</si>
  <si>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</si>
  <si>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</si>
  <si>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</si>
  <si>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</si>
  <si>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</si>
  <si>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</si>
  <si>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</si>
  <si>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</si>
  <si>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</si>
  <si>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</si>
  <si>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</si>
  <si>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</si>
  <si>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</si>
  <si>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</si>
  <si>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</si>
  <si>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</si>
  <si>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</si>
  <si>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</si>
  <si>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</si>
  <si>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</si>
  <si>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</si>
  <si>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</si>
  <si>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</si>
  <si>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</si>
  <si>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</si>
  <si>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</si>
  <si>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</si>
  <si>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</si>
  <si>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</si>
  <si>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</si>
  <si>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</si>
  <si>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</si>
  <si>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</si>
  <si>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</si>
  <si>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</si>
  <si>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</si>
  <si>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</si>
  <si>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</si>
  <si>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</si>
  <si>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</si>
  <si>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</si>
  <si>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</si>
  <si>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</si>
  <si>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</si>
  <si>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</si>
  <si>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</si>
  <si>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</si>
  <si>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</si>
  <si>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</si>
  <si>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</si>
  <si>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</si>
  <si>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</si>
  <si>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</si>
  <si>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</si>
  <si>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</si>
  <si>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</si>
  <si>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</si>
  <si>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</si>
  <si>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</si>
  <si>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</si>
  <si>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</si>
  <si>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</si>
  <si>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</si>
  <si>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</si>
  <si>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</si>
  <si>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</si>
  <si>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</si>
  <si>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</si>
  <si>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</si>
  <si>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</si>
  <si>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</si>
  <si>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</si>
  <si>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</si>
  <si>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</si>
  <si>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</si>
  <si>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</si>
  <si>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</si>
  <si>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</si>
  <si>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</si>
  <si>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</si>
  <si>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</si>
  <si>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</si>
  <si>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</si>
  <si>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</si>
  <si>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</si>
  <si>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</si>
  <si>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</si>
  <si>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</si>
  <si>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</si>
  <si>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</si>
  <si>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</si>
  <si>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</si>
  <si>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</si>
  <si>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</si>
  <si>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</si>
  <si>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</si>
  <si>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</si>
  <si>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</si>
  <si>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</si>
  <si>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</si>
  <si>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</si>
  <si>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</si>
  <si>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</si>
  <si>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</si>
  <si>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</si>
  <si>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</si>
  <si>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</si>
  <si>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</si>
  <si>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</si>
  <si>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</si>
  <si>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</si>
  <si>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</si>
  <si>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</si>
  <si>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</si>
  <si>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</si>
  <si>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</si>
  <si>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</si>
  <si>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</si>
  <si>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</si>
  <si>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</si>
  <si>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</si>
  <si>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</si>
  <si>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</si>
  <si>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</si>
  <si>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</si>
  <si>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</si>
  <si>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</si>
  <si>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</si>
  <si>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</si>
  <si>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</si>
  <si>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</si>
  <si>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</si>
  <si>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</si>
  <si>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</si>
  <si>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</si>
  <si>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</si>
  <si>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</si>
  <si>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</si>
  <si>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</si>
  <si>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</si>
  <si>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</si>
  <si>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</si>
  <si>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</si>
  <si>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</si>
  <si>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</si>
  <si>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</si>
  <si>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</si>
  <si>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</si>
  <si>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</si>
  <si>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</si>
  <si>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</si>
  <si>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</si>
  <si>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</si>
  <si>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</si>
  <si>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</si>
  <si>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</si>
  <si>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</si>
  <si>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</si>
  <si>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</si>
  <si>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</si>
  <si>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</si>
  <si>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</si>
  <si>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</si>
  <si>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</si>
  <si>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</si>
  <si>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</si>
  <si>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</si>
  <si>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</si>
  <si>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</si>
  <si>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</si>
  <si>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</si>
  <si>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</si>
  <si>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</si>
  <si>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</si>
  <si>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</si>
  <si>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</si>
  <si>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</si>
  <si>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</si>
  <si>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</si>
  <si>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</si>
  <si>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</si>
  <si>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</si>
  <si>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</si>
  <si>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</si>
  <si>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</si>
  <si>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</si>
  <si>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</si>
  <si>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</si>
  <si>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</si>
  <si>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</si>
  <si>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</si>
  <si>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</si>
  <si>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</si>
  <si>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</si>
  <si>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</si>
  <si>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</si>
  <si>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</si>
  <si>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</si>
  <si>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</si>
  <si>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</si>
  <si>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</si>
  <si>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</si>
  <si>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</si>
  <si>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</si>
  <si>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</si>
  <si>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</si>
  <si>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</si>
  <si>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</si>
  <si>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</si>
  <si>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</si>
  <si>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</si>
  <si>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</si>
  <si>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</si>
  <si>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</si>
  <si>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</si>
  <si>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</si>
  <si>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</si>
  <si>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</si>
  <si>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</si>
  <si>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</si>
  <si>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</si>
  <si>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</si>
  <si>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</si>
  <si>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</si>
  <si>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</si>
  <si>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</si>
  <si>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</si>
  <si>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</si>
  <si>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</si>
  <si>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</si>
  <si>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</si>
  <si>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</si>
  <si>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</si>
  <si>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</si>
  <si>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</si>
  <si>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</si>
  <si>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</si>
  <si>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</si>
  <si>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</si>
  <si>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</si>
  <si>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</si>
  <si>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</si>
  <si>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</si>
  <si>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</si>
  <si>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</si>
  <si>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</si>
  <si>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</si>
  <si>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</si>
  <si>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</si>
  <si>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</si>
  <si>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</si>
  <si>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</si>
  <si>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</si>
  <si>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</si>
  <si>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</si>
  <si>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</si>
  <si>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</si>
  <si>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</si>
  <si>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</si>
  <si>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</si>
  <si>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</si>
  <si>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</si>
  <si>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</si>
  <si>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</si>
  <si>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</si>
  <si>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</si>
  <si>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</si>
  <si>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</si>
  <si>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</si>
  <si>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</si>
  <si>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</si>
  <si>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</si>
  <si>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</si>
  <si>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</si>
  <si>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</si>
  <si>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</si>
  <si>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</si>
  <si>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</si>
  <si>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</si>
  <si>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</si>
  <si>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</si>
  <si>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</si>
  <si>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</si>
  <si>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</si>
  <si>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</si>
  <si>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</si>
  <si>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</si>
  <si>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</si>
  <si>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</si>
  <si>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</si>
  <si>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</si>
  <si>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</si>
  <si>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</si>
  <si>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</si>
  <si>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</si>
  <si>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</si>
  <si>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</si>
  <si>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</si>
  <si>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</si>
  <si>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</si>
  <si>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</si>
  <si>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</si>
  <si>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</si>
  <si>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</si>
  <si>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</si>
  <si>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</si>
  <si>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</si>
  <si>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</si>
  <si>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</si>
  <si>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</si>
  <si>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</si>
  <si>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</si>
  <si>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</si>
  <si>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</si>
  <si>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</si>
  <si>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</si>
  <si>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</si>
  <si>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</si>
  <si>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</si>
  <si>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</si>
  <si>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</si>
  <si>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</si>
  <si>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</si>
  <si>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</si>
  <si>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</si>
  <si>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</si>
  <si>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</si>
  <si>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</si>
  <si>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</si>
  <si>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</si>
  <si>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</si>
  <si>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</si>
  <si>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</si>
  <si>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</si>
  <si>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</si>
  <si>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</si>
  <si>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</si>
  <si>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</si>
  <si>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</si>
  <si>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</si>
  <si>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</si>
  <si>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</si>
  <si>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</si>
  <si>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</si>
  <si>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</si>
  <si>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</si>
  <si>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</si>
  <si>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</si>
  <si>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</si>
  <si>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</si>
  <si>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</si>
  <si>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</si>
  <si>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</si>
  <si>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</si>
  <si>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</si>
  <si>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</si>
  <si>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</si>
  <si>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</si>
  <si>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</si>
  <si>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</si>
  <si>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</si>
  <si>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</si>
  <si>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</si>
  <si>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</si>
  <si>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</si>
  <si>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</si>
  <si>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</si>
  <si>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</si>
  <si>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</si>
  <si>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</si>
  <si>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</si>
  <si>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</si>
  <si>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</si>
  <si>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</si>
  <si>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</si>
  <si>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</si>
  <si>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</si>
  <si>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</si>
  <si>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</si>
  <si>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</si>
  <si>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</si>
  <si>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</si>
  <si>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</si>
  <si>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</si>
  <si>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</si>
  <si>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</si>
  <si>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</si>
  <si>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</si>
  <si>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</si>
  <si>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</si>
  <si>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</si>
  <si>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</si>
  <si>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</si>
  <si>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</si>
  <si>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</si>
  <si>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</si>
  <si>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</si>
  <si>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</si>
  <si>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</si>
  <si>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</si>
  <si>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</si>
  <si>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</si>
  <si>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</si>
  <si>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</si>
  <si>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</si>
  <si>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</si>
  <si>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</si>
  <si>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</si>
  <si>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</si>
  <si>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</si>
  <si>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</si>
  <si>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</si>
  <si>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</si>
  <si>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</si>
  <si>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</si>
  <si>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</si>
  <si>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</si>
  <si>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</si>
  <si>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</si>
  <si>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</si>
  <si>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</si>
  <si>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</si>
  <si>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</si>
  <si>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</si>
  <si>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</si>
  <si>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</si>
  <si>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</si>
  <si>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</si>
  <si>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</si>
  <si>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</si>
  <si>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</si>
  <si>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</si>
  <si>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</si>
  <si>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</si>
  <si>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</si>
  <si>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</si>
  <si>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</si>
  <si>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</si>
  <si>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</si>
  <si>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</si>
  <si>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</si>
  <si>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</si>
  <si>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</si>
  <si>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</si>
  <si>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</si>
  <si>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</si>
  <si>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</si>
  <si>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</si>
  <si>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</si>
  <si>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</si>
  <si>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</si>
  <si>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</si>
  <si>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</si>
  <si>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</si>
  <si>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</si>
  <si>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</si>
  <si>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</si>
  <si>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</si>
  <si>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</si>
  <si>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</si>
  <si>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</si>
  <si>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</si>
  <si>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</si>
  <si>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</si>
  <si>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</si>
  <si>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</si>
  <si>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</si>
  <si>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</si>
  <si>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</si>
  <si>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</si>
  <si>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</si>
  <si>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</si>
  <si>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</si>
  <si>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</si>
  <si>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</si>
  <si>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</si>
  <si>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</si>
  <si>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</si>
  <si>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</si>
  <si>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</si>
  <si>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</si>
  <si>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</si>
  <si>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</si>
  <si>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</si>
  <si>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</si>
  <si>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</si>
  <si>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</si>
  <si>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</si>
  <si>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</si>
  <si>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</si>
  <si>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</si>
  <si>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</si>
  <si>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</si>
  <si>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</si>
  <si>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</si>
  <si>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</si>
  <si>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</si>
  <si>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</si>
  <si>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</si>
  <si>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</si>
  <si>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</si>
  <si>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</si>
  <si>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</si>
  <si>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</si>
  <si>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</si>
  <si>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</si>
  <si>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</si>
  <si>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</si>
  <si>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</si>
  <si>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</si>
  <si>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</si>
  <si>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</si>
  <si>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</si>
  <si>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</si>
  <si>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</si>
  <si>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</si>
  <si>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</si>
  <si>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</si>
  <si>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</si>
  <si>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</si>
  <si>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</si>
  <si>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</si>
  <si>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</si>
  <si>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</si>
  <si>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</si>
  <si>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</si>
  <si>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</si>
  <si>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</si>
  <si>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</si>
  <si>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</si>
  <si>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</si>
  <si>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</si>
  <si>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</si>
  <si>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</si>
  <si>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</si>
  <si>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</si>
  <si>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</si>
  <si>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</si>
  <si>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</si>
  <si>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</si>
  <si>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</si>
  <si>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</si>
  <si>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</si>
  <si>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</si>
  <si>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</si>
  <si>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</si>
  <si>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</si>
  <si>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</si>
  <si>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</si>
  <si>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</si>
  <si>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</si>
  <si>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</si>
  <si>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</si>
  <si>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</si>
  <si>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</si>
  <si>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</si>
  <si>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</si>
  <si>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</si>
  <si>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</si>
  <si>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</si>
  <si>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</si>
  <si>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</si>
  <si>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</si>
  <si>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</si>
  <si>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</si>
  <si>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</si>
  <si>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</si>
  <si>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</si>
  <si>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</si>
  <si>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</si>
  <si>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</si>
  <si>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</si>
  <si>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</si>
  <si>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</si>
  <si>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</si>
  <si>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</si>
  <si>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</si>
  <si>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</si>
  <si>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</si>
  <si>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</si>
  <si>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</si>
  <si>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</si>
  <si>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</si>
  <si>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</si>
  <si>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</si>
  <si>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</si>
  <si>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</si>
  <si>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</si>
  <si>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</si>
  <si>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</si>
  <si>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</si>
  <si>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</si>
  <si>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</si>
  <si>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</si>
  <si>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</si>
  <si>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</si>
  <si>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</si>
  <si>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</si>
  <si>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</si>
  <si>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</si>
  <si>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</si>
  <si>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</si>
  <si>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</si>
  <si>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</si>
  <si>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</si>
  <si>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</si>
  <si>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</si>
  <si>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</si>
  <si>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</si>
  <si>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</si>
  <si>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</si>
  <si>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</si>
  <si>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</si>
  <si>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</si>
  <si>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</si>
  <si>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</si>
  <si>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</si>
  <si>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</si>
  <si>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</si>
  <si>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</si>
  <si>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</si>
  <si>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</si>
  <si>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</si>
  <si>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</si>
  <si>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</si>
  <si>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</si>
  <si>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</si>
  <si>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</si>
  <si>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</si>
  <si>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</si>
  <si>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</si>
  <si>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</si>
  <si>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</si>
  <si>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</si>
  <si>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</si>
  <si>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</si>
  <si>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</si>
  <si>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</si>
  <si>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</si>
  <si>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</si>
  <si>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</si>
  <si>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</si>
  <si>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</si>
  <si>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</si>
  <si>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</si>
  <si>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</si>
  <si>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</si>
  <si>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</si>
  <si>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</si>
  <si>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</si>
  <si>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</si>
  <si>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</si>
  <si>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</si>
  <si>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</si>
  <si>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</si>
  <si>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</si>
  <si>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</si>
  <si>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</si>
  <si>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</si>
  <si>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</si>
  <si>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</si>
  <si>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</si>
  <si>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</si>
  <si>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</si>
  <si>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</si>
  <si>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</si>
  <si>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</si>
  <si>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</si>
  <si>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</si>
  <si>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</si>
  <si>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</si>
  <si>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</si>
  <si>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</si>
  <si>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</si>
  <si>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</si>
  <si>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</si>
  <si>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</si>
  <si>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</si>
  <si>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</si>
  <si>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</si>
  <si>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</si>
  <si>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</si>
  <si>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</si>
  <si>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</si>
  <si>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</si>
  <si>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</si>
  <si>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</si>
  <si>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</si>
  <si>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</si>
  <si>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</si>
  <si>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</si>
  <si>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</si>
  <si>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</si>
  <si>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</si>
  <si>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</si>
  <si>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</si>
  <si>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</si>
  <si>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</si>
  <si>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</si>
  <si>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</si>
  <si>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</si>
  <si>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</si>
  <si>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</si>
  <si>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</si>
  <si>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</si>
  <si>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</si>
  <si>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</si>
  <si>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</si>
  <si>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</si>
  <si>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</si>
  <si>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</si>
  <si>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</si>
  <si>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</si>
  <si>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</si>
  <si>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</si>
  <si>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</si>
  <si>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</si>
  <si>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</si>
  <si>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</si>
  <si>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</si>
  <si>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</si>
  <si>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</si>
  <si>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</si>
  <si>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</si>
  <si>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</si>
  <si>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</si>
  <si>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</si>
  <si>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</si>
  <si>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</si>
  <si>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</si>
  <si>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</si>
  <si>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</si>
  <si>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</si>
  <si>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</si>
  <si>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</si>
  <si>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</si>
  <si>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</si>
  <si>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</si>
  <si>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</si>
  <si>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</si>
  <si>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</si>
  <si>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</si>
  <si>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</si>
  <si>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</si>
  <si>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</si>
  <si>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</si>
  <si>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</si>
  <si>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</si>
  <si>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</si>
  <si>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</si>
  <si>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</si>
  <si>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</si>
  <si>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</si>
  <si>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</si>
  <si>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</si>
  <si>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</si>
  <si>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</si>
  <si>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</si>
  <si>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</si>
  <si>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</si>
  <si>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</si>
  <si>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</si>
  <si>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</si>
  <si>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</si>
  <si>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</si>
  <si>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</si>
  <si>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</si>
  <si>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</si>
  <si>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</si>
  <si>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</si>
  <si>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</si>
  <si>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</si>
  <si>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</si>
  <si>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</si>
  <si>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</si>
  <si>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</si>
  <si>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</si>
  <si>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</si>
  <si>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</si>
  <si>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</si>
  <si>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</si>
  <si>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</si>
  <si>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</si>
  <si>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</si>
  <si>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</si>
  <si>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</si>
  <si>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</si>
  <si>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</si>
  <si>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</si>
  <si>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</si>
  <si>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</si>
  <si>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</si>
  <si>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</si>
  <si>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</si>
  <si>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</si>
  <si>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</si>
  <si>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</si>
  <si>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</si>
  <si>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</si>
  <si>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</si>
  <si>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</si>
  <si>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</si>
  <si>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</si>
  <si>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</si>
  <si>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</si>
  <si>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</si>
  <si>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</si>
  <si>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</si>
  <si>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</si>
  <si>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</si>
  <si>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</si>
  <si>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</si>
  <si>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</si>
  <si>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</si>
  <si>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</si>
  <si>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</si>
  <si>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</si>
  <si>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</si>
  <si>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</si>
  <si>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</si>
  <si>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</si>
  <si>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</si>
  <si>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</si>
  <si>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</si>
  <si>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</si>
  <si>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</si>
  <si>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</si>
  <si>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</si>
  <si>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</si>
  <si>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</si>
  <si>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</si>
  <si>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</si>
  <si>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</si>
  <si>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</si>
  <si>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</si>
  <si>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</si>
  <si>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</si>
  <si>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</si>
  <si>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</si>
  <si>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</si>
  <si>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</si>
  <si>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</si>
  <si>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</si>
  <si>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</si>
  <si>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</si>
  <si>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</si>
  <si>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</si>
  <si>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</si>
  <si>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</si>
  <si>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</si>
  <si>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</si>
  <si>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</si>
  <si>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</si>
  <si>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</si>
  <si>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</si>
  <si>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</si>
  <si>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</si>
  <si>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</si>
  <si>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</si>
  <si>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</si>
  <si>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</si>
  <si>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</si>
  <si>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</si>
  <si>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</si>
  <si>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</si>
  <si>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</si>
  <si>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</si>
  <si>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</si>
  <si>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</si>
  <si>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</si>
  <si>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</si>
  <si>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</si>
  <si>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</si>
  <si>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</si>
  <si>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</si>
  <si>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</si>
  <si>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</si>
  <si>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</si>
  <si>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</si>
  <si>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</si>
  <si>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</si>
  <si>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</si>
  <si>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</si>
  <si>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</si>
  <si>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</si>
  <si>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</si>
  <si>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</si>
  <si>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</si>
  <si>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</si>
  <si>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</si>
  <si>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</si>
  <si>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</si>
  <si>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</si>
  <si>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</si>
  <si>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</si>
  <si>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</si>
  <si>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</si>
  <si>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</si>
  <si>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</si>
  <si>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</si>
  <si>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</si>
  <si>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</si>
  <si>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</si>
  <si>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</si>
  <si>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</si>
  <si>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</si>
  <si>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</si>
  <si>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</si>
  <si>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</si>
  <si>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</si>
  <si>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</si>
  <si>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</si>
  <si>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</si>
  <si>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</si>
  <si>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</si>
  <si>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</si>
  <si>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</si>
  <si>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</si>
  <si>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</si>
  <si>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</si>
  <si>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</si>
  <si>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</si>
  <si>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</si>
  <si>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</si>
  <si>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</si>
  <si>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</si>
  <si>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</si>
  <si>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</si>
  <si>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</si>
  <si>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</si>
  <si>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</si>
  <si>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</si>
  <si>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</si>
  <si>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</si>
  <si>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</si>
  <si>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</si>
  <si>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</si>
  <si>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</si>
  <si>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</si>
  <si>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</si>
  <si>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</si>
  <si>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</si>
  <si>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</si>
  <si>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</si>
  <si>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</si>
  <si>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</si>
  <si>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</si>
  <si>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</si>
  <si>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</si>
  <si>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</si>
  <si>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</si>
  <si>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</si>
  <si>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</si>
  <si>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</si>
  <si>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</si>
  <si>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</si>
  <si>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</si>
  <si>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</si>
  <si>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</si>
  <si>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</si>
  <si>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</si>
  <si>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</si>
  <si>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</si>
  <si>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</si>
  <si>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</si>
  <si>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</si>
  <si>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</si>
  <si>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</si>
  <si>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</si>
  <si>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</si>
  <si>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</si>
  <si>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</si>
  <si>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</si>
  <si>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</si>
  <si>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</si>
  <si>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</si>
  <si>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</si>
  <si>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</si>
  <si>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</si>
  <si>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</si>
  <si>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</si>
  <si>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</si>
  <si>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</si>
  <si>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</si>
  <si>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</si>
  <si>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</si>
  <si>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</si>
  <si>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</si>
  <si>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</si>
  <si>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</si>
  <si>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</si>
  <si>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</si>
  <si>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</si>
  <si>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</si>
  <si>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</si>
  <si>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</si>
  <si>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</si>
  <si>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</si>
  <si>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</si>
  <si>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</si>
  <si>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</si>
  <si>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</si>
  <si>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</si>
  <si>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</si>
  <si>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</si>
  <si>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</si>
  <si>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</si>
  <si>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</si>
  <si>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</si>
  <si>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</si>
  <si>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</si>
  <si>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</si>
  <si>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</si>
  <si>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</si>
  <si>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</si>
  <si>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</si>
  <si>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</si>
  <si>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</si>
  <si>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</si>
  <si>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</si>
  <si>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</si>
  <si>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</si>
  <si>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</si>
  <si>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</si>
  <si>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</si>
  <si>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</si>
  <si>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</si>
  <si>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</si>
  <si>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</si>
  <si>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</si>
  <si>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</si>
  <si>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</si>
  <si>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</si>
  <si>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</si>
  <si>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</si>
  <si>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</si>
  <si>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</si>
  <si>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</si>
  <si>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</si>
  <si>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</si>
  <si>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</si>
  <si>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</si>
  <si>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</si>
  <si>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</si>
  <si>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</si>
  <si>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</si>
  <si>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</si>
  <si>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</si>
  <si>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</si>
  <si>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</si>
  <si>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</si>
  <si>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</si>
  <si>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</si>
  <si>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</si>
  <si>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</si>
  <si>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</si>
  <si>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</si>
  <si>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</si>
  <si>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</si>
  <si>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</si>
  <si>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</si>
  <si>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</si>
  <si>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</si>
  <si>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</si>
  <si>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</si>
  <si>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</si>
  <si>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</si>
  <si>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</si>
  <si>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</si>
  <si>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</si>
  <si>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</si>
  <si>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</si>
  <si>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</si>
  <si>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</si>
  <si>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</si>
  <si>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</si>
  <si>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</si>
  <si>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</si>
  <si>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</si>
  <si>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</si>
  <si>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</si>
  <si>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</si>
  <si>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</si>
  <si>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</si>
  <si>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</si>
  <si>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</si>
  <si>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</si>
  <si>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</si>
  <si>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</si>
  <si>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</si>
  <si>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</si>
  <si>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</si>
  <si>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</si>
  <si>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</si>
  <si>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</si>
  <si>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</si>
  <si>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</si>
  <si>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</si>
  <si>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</si>
  <si>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</si>
  <si>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</si>
  <si>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</si>
  <si>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</si>
  <si>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</si>
  <si>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</si>
  <si>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</si>
  <si>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</si>
  <si>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</si>
  <si>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</si>
  <si>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</si>
  <si>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</si>
  <si>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</si>
  <si>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</si>
  <si>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</si>
  <si>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</si>
  <si>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</si>
  <si>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</si>
  <si>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</si>
  <si>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</si>
  <si>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</si>
  <si>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</si>
  <si>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</si>
  <si>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</si>
  <si>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</si>
  <si>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</si>
  <si>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</si>
  <si>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</si>
  <si>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</si>
  <si>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</si>
  <si>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</si>
  <si>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</si>
  <si>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</si>
  <si>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</si>
  <si>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</si>
  <si>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</si>
  <si>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</si>
  <si>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</si>
  <si>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</si>
  <si>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</si>
  <si>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</si>
  <si>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</si>
  <si>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</si>
  <si>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</si>
  <si>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</si>
  <si>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</si>
  <si>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</si>
  <si>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</si>
  <si>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</si>
  <si>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</si>
  <si>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</si>
  <si>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</si>
  <si>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</si>
  <si>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</si>
  <si>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</si>
  <si>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</si>
  <si>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</si>
  <si>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</si>
  <si>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</si>
  <si>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</si>
  <si>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</si>
  <si>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</si>
  <si>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</si>
  <si>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</si>
  <si>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</si>
  <si>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</si>
  <si>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</si>
  <si>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</si>
  <si>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</si>
  <si>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</si>
  <si>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</si>
  <si>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</si>
  <si>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</si>
  <si>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</si>
  <si>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</si>
  <si>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</si>
  <si>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</si>
  <si>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</si>
  <si>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</si>
  <si>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</si>
  <si>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</si>
  <si>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</si>
  <si>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</si>
  <si>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</si>
  <si>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</si>
  <si>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</si>
  <si>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</si>
  <si>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</si>
  <si>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</si>
  <si>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</si>
  <si>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</si>
  <si>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</si>
  <si>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</si>
  <si>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</si>
  <si>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</si>
  <si>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</si>
  <si>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</si>
  <si>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</si>
  <si>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</si>
  <si>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</si>
  <si>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</si>
  <si>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</si>
  <si>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</si>
  <si>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</si>
  <si>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</si>
  <si>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</si>
  <si>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</si>
  <si>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</si>
  <si>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</si>
  <si>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</si>
  <si>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</si>
  <si>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</si>
  <si>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</si>
  <si>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</si>
  <si>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</si>
  <si>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</si>
  <si>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</si>
  <si>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</si>
  <si>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</si>
  <si>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</si>
  <si>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</si>
  <si>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</si>
  <si>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</si>
  <si>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</si>
  <si>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</si>
  <si>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</si>
  <si>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</si>
  <si>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</si>
  <si>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</si>
  <si>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</si>
  <si>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</si>
  <si>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</si>
  <si>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</si>
  <si>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</si>
  <si>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</si>
  <si>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</si>
  <si>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</si>
  <si>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</si>
  <si>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</si>
  <si>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</si>
  <si>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</si>
  <si>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</si>
  <si>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</si>
  <si>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</si>
  <si>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</si>
  <si>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</si>
  <si>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</si>
  <si>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</si>
  <si>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</si>
  <si>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</si>
  <si>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</si>
  <si>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</si>
  <si>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</si>
  <si>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</si>
  <si>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</si>
  <si>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</si>
  <si>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</si>
  <si>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</si>
  <si>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</si>
  <si>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</si>
  <si>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</si>
  <si>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</si>
  <si>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</si>
  <si>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</si>
  <si>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</si>
  <si>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</si>
  <si>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</si>
  <si>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</si>
  <si>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</si>
  <si>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</si>
  <si>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</si>
  <si>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</si>
  <si>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</si>
  <si>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</si>
  <si>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</si>
  <si>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</si>
  <si>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</si>
  <si>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</si>
  <si>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</si>
  <si>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</si>
  <si>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</si>
  <si>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</si>
  <si>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</si>
  <si>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</si>
  <si>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</si>
  <si>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</si>
  <si>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</si>
  <si>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</si>
  <si>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</si>
  <si>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</si>
  <si>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</si>
  <si>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</si>
  <si>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</si>
  <si>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</si>
  <si>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</si>
  <si>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</si>
  <si>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</si>
  <si>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</si>
  <si>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</si>
  <si>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</si>
  <si>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</si>
  <si>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</si>
  <si>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</si>
  <si>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</si>
  <si>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</si>
  <si>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</si>
  <si>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</si>
  <si>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</si>
  <si>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</si>
  <si>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</si>
  <si>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</si>
  <si>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</si>
  <si>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</si>
  <si>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</si>
  <si>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</si>
  <si>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</si>
  <si>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</si>
  <si>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</si>
  <si>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</si>
  <si>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</si>
  <si>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</si>
  <si>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</si>
  <si>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</si>
  <si>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</si>
  <si>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</si>
  <si>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</si>
  <si>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</si>
  <si>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</si>
  <si>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</si>
  <si>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</si>
  <si>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</si>
  <si>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</si>
  <si>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</si>
  <si>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</si>
  <si>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</si>
  <si>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</si>
  <si>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</si>
  <si>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</si>
  <si>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</si>
  <si>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</si>
  <si>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</si>
  <si>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</si>
  <si>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</si>
  <si>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</si>
  <si>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</si>
  <si>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</si>
  <si>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</si>
  <si>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</si>
  <si>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</si>
  <si>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</si>
  <si>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</si>
  <si>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</si>
  <si>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</si>
  <si>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</si>
  <si>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</si>
  <si>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</si>
  <si>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</si>
  <si>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</si>
  <si>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</si>
  <si>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</si>
  <si>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</si>
  <si>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</si>
  <si>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</si>
  <si>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</si>
  <si>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</si>
  <si>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</si>
  <si>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</si>
  <si>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</si>
  <si>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</si>
  <si>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</si>
  <si>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</si>
  <si>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</si>
  <si>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</si>
  <si>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</si>
  <si>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</si>
  <si>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</si>
  <si>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</si>
  <si>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</si>
  <si>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</si>
  <si>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</si>
  <si>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</si>
  <si>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</si>
  <si>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</si>
  <si>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</si>
  <si>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</si>
  <si>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</si>
  <si>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</si>
  <si>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</si>
  <si>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</si>
  <si>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</si>
  <si>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</si>
  <si>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</si>
  <si>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</si>
  <si>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</si>
  <si>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</si>
  <si>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</si>
  <si>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</si>
  <si>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</si>
  <si>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</si>
  <si>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</si>
  <si>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</si>
  <si>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</si>
  <si>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</si>
  <si>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</si>
  <si>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</si>
  <si>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</si>
  <si>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</si>
  <si>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</si>
  <si>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</si>
  <si>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</si>
  <si>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</si>
  <si>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</si>
  <si>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</si>
  <si>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</si>
  <si>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</si>
  <si>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</si>
  <si>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</si>
  <si>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</si>
  <si>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</si>
  <si>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</si>
  <si>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</si>
  <si>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</si>
  <si>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</si>
  <si>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</si>
  <si>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</si>
  <si>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</si>
  <si>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</si>
  <si>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</si>
  <si>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</si>
  <si>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</si>
  <si>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</si>
  <si>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</si>
  <si>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</si>
  <si>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</si>
  <si>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</si>
  <si>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</si>
  <si>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</si>
  <si>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</si>
  <si>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</si>
  <si>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</si>
  <si>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</si>
  <si>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</si>
  <si>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</si>
  <si>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</si>
  <si>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</si>
  <si>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</si>
  <si>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</si>
  <si>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</si>
  <si>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</si>
  <si>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</si>
  <si>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</si>
  <si>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</si>
  <si>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</si>
  <si>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</si>
  <si>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</si>
  <si>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</si>
  <si>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</si>
  <si>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</si>
  <si>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</si>
  <si>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</si>
  <si>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</si>
  <si>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</si>
  <si>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</si>
  <si>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</si>
  <si>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</si>
  <si>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</si>
  <si>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</si>
  <si>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</si>
  <si>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</si>
  <si>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</si>
  <si>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</si>
  <si>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</si>
  <si>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</si>
  <si>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</si>
  <si>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</si>
  <si>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</si>
  <si>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</si>
  <si>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</si>
  <si>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</si>
  <si>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</si>
  <si>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</si>
  <si>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</si>
  <si>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</si>
  <si>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</si>
  <si>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</si>
  <si>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</si>
  <si>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</si>
  <si>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</si>
  <si>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</si>
  <si>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</si>
  <si>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</si>
  <si>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</si>
  <si>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</si>
  <si>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</si>
  <si>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</si>
  <si>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</si>
  <si>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</si>
  <si>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</si>
  <si>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</si>
  <si>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</si>
  <si>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</si>
  <si>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</si>
  <si>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</si>
  <si>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</si>
  <si>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</si>
  <si>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</si>
  <si>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</si>
  <si>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</si>
  <si>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</si>
  <si>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</si>
  <si>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</si>
  <si>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</si>
  <si>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</si>
  <si>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</si>
  <si>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</si>
  <si>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</si>
  <si>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</si>
  <si>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</si>
  <si>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</si>
  <si>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</si>
  <si>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</si>
  <si>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</si>
  <si>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</si>
  <si>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</si>
  <si>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</si>
  <si>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</si>
  <si>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</si>
  <si>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</si>
  <si>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</si>
  <si>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</si>
  <si>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</si>
  <si>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</si>
  <si>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</si>
  <si>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</si>
  <si>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</si>
  <si>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</si>
  <si>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</si>
  <si>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</si>
  <si>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</si>
  <si>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</si>
  <si>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</si>
  <si>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</si>
  <si>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</si>
  <si>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</si>
  <si>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</si>
  <si>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</si>
  <si>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</si>
  <si>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</si>
  <si>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</si>
  <si>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</si>
  <si>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</si>
  <si>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</si>
  <si>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</si>
  <si>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</si>
  <si>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</si>
  <si>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</si>
  <si>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</si>
  <si>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</si>
  <si>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</si>
  <si>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</si>
  <si>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</si>
  <si>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</si>
  <si>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</si>
  <si>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</si>
  <si>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</si>
  <si>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</si>
  <si>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</si>
  <si>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</si>
  <si>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</si>
  <si>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</si>
  <si>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</si>
  <si>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</si>
  <si>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</si>
  <si>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</si>
  <si>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</si>
  <si>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</si>
  <si>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</si>
  <si>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</si>
  <si>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</si>
  <si>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</si>
  <si>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</si>
  <si>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</si>
  <si>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</si>
  <si>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</si>
  <si>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</si>
  <si>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</si>
  <si>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</si>
  <si>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</si>
  <si>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</si>
  <si>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</si>
  <si>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</si>
  <si>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</si>
  <si>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</si>
  <si>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</si>
  <si>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</si>
  <si>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</si>
  <si>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</si>
  <si>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</si>
  <si>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</si>
  <si>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</si>
  <si>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</si>
  <si>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</si>
  <si>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</si>
  <si>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</si>
  <si>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</si>
  <si>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</si>
  <si>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</si>
  <si>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</si>
  <si>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</si>
  <si>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</si>
  <si>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</si>
  <si>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</si>
  <si>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</si>
  <si>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</si>
  <si>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</si>
  <si>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</si>
  <si>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</si>
  <si>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</si>
  <si>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</si>
  <si>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</si>
  <si>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</si>
  <si>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</si>
  <si>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</si>
  <si>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</si>
  <si>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</si>
  <si>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</si>
  <si>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</si>
  <si>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</si>
  <si>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</si>
  <si>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</si>
  <si>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</si>
  <si>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</si>
  <si>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</si>
  <si>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</si>
  <si>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</si>
  <si>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</si>
  <si>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</si>
  <si>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</si>
  <si>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</si>
  <si>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</si>
  <si>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</si>
  <si>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</si>
  <si>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</si>
  <si>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</si>
  <si>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</si>
  <si>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</si>
  <si>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</si>
  <si>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</si>
  <si>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</si>
  <si>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</si>
  <si>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</si>
  <si>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</si>
  <si>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</si>
  <si>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</si>
  <si>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</si>
  <si>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</si>
  <si>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</si>
  <si>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</si>
  <si>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</si>
  <si>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</si>
  <si>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</si>
  <si>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</si>
  <si>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</si>
  <si>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</si>
  <si>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</si>
  <si>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</si>
  <si>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</si>
  <si>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</si>
  <si>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</si>
  <si>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</si>
  <si>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</si>
  <si>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</si>
  <si>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</si>
  <si>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</si>
  <si>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</si>
  <si>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</si>
  <si>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</si>
  <si>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</si>
  <si>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</si>
  <si>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</si>
  <si>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</si>
  <si>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</si>
  <si>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</si>
  <si>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</si>
  <si>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</si>
  <si>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</si>
  <si>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</si>
  <si>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</si>
  <si>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</si>
  <si>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</si>
  <si>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</si>
  <si>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</si>
  <si>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</si>
  <si>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</si>
  <si>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</si>
  <si>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</si>
  <si>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</si>
  <si>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</si>
  <si>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</si>
  <si>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</si>
  <si>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</si>
  <si>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</si>
  <si>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</si>
  <si>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</si>
  <si>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</si>
  <si>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</si>
  <si>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</si>
  <si>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</si>
  <si>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</si>
  <si>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</si>
  <si>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</si>
  <si>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</si>
  <si>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</si>
  <si>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</si>
  <si>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</si>
  <si>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</si>
  <si>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</si>
  <si>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</si>
  <si>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</si>
  <si>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</si>
  <si>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</si>
  <si>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</si>
  <si>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</si>
  <si>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</si>
  <si>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</si>
  <si>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</si>
  <si>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</si>
  <si>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</si>
  <si>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</si>
  <si>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</si>
  <si>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</si>
  <si>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</si>
  <si>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</si>
  <si>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</si>
  <si>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</si>
  <si>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</si>
  <si>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</si>
  <si>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</si>
  <si>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</si>
  <si>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</si>
  <si>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</si>
  <si>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</si>
  <si>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</si>
  <si>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</si>
  <si>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</si>
  <si>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</si>
  <si>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</si>
  <si>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</si>
  <si>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</si>
  <si>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</si>
  <si>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</si>
  <si>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</si>
  <si>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</si>
  <si>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</si>
  <si>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</si>
  <si>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</si>
  <si>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</si>
  <si>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</si>
  <si>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</si>
  <si>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</si>
  <si>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</si>
  <si>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</si>
  <si>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</si>
  <si>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</si>
  <si>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</si>
  <si>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</si>
  <si>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</si>
  <si>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</si>
  <si>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</si>
  <si>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</si>
  <si>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</si>
  <si>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</si>
  <si>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</si>
  <si>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</si>
  <si>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</si>
  <si>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</si>
  <si>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</si>
  <si>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</si>
  <si>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</si>
  <si>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</si>
  <si>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</si>
  <si>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</si>
  <si>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</si>
  <si>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</si>
  <si>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</si>
  <si>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</si>
  <si>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</si>
  <si>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</si>
  <si>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</si>
  <si>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</si>
  <si>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</si>
  <si>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</si>
  <si>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</si>
  <si>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</si>
  <si>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</si>
  <si>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</si>
  <si>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</si>
  <si>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</si>
  <si>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</si>
  <si>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</si>
  <si>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</si>
  <si>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</si>
  <si>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</si>
  <si>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</si>
  <si>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</si>
  <si>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</si>
  <si>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</si>
  <si>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</si>
  <si>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</si>
  <si>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</si>
  <si>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</si>
  <si>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</si>
  <si>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</si>
  <si>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</si>
  <si>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</si>
  <si>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</si>
  <si>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</si>
  <si>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</si>
  <si>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</si>
  <si>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</si>
  <si>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</si>
  <si>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</si>
  <si>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</si>
  <si>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</si>
  <si>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</si>
  <si>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</si>
  <si>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</si>
  <si>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</si>
  <si>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</si>
  <si>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</si>
  <si>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</si>
  <si>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</si>
  <si>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</si>
  <si>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</si>
  <si>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</si>
  <si>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</si>
  <si>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</si>
  <si>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</si>
  <si>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</si>
  <si>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</si>
  <si>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</si>
  <si>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</si>
  <si>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</si>
  <si>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</si>
  <si>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</si>
  <si>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</si>
  <si>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</si>
  <si>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</si>
  <si>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</si>
  <si>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</si>
  <si>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</si>
  <si>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</si>
  <si>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</si>
  <si>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</si>
  <si>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</si>
  <si>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</si>
  <si>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</si>
  <si>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</si>
  <si>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</si>
  <si>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</si>
  <si>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</si>
  <si>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</si>
  <si>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</si>
  <si>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</si>
  <si>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</si>
  <si>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</si>
  <si>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</si>
  <si>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</si>
  <si>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</si>
  <si>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</si>
  <si>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</si>
  <si>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</si>
  <si>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</si>
  <si>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</si>
  <si>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</si>
  <si>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</si>
  <si>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</si>
  <si>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</si>
  <si>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</si>
  <si>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</si>
  <si>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</si>
  <si>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</si>
  <si>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</si>
  <si>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</si>
  <si>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</si>
  <si>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</si>
  <si>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</si>
  <si>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</si>
  <si>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</si>
  <si>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</si>
  <si>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</si>
  <si>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</si>
  <si>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</si>
  <si>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</si>
  <si>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</si>
  <si>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</si>
  <si>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</si>
  <si>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</si>
  <si>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</si>
  <si>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</si>
  <si>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</si>
  <si>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</si>
  <si>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</si>
  <si>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</si>
  <si>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</si>
  <si>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</si>
  <si>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</si>
  <si>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</si>
  <si>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</si>
  <si>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</si>
  <si>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</si>
  <si>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</si>
  <si>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</si>
  <si>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</si>
  <si>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</si>
  <si>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</si>
  <si>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</si>
  <si>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</si>
  <si>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</si>
  <si>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</si>
  <si>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</si>
  <si>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</si>
  <si>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</si>
  <si>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</si>
  <si>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</si>
  <si>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</si>
  <si>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</si>
  <si>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</si>
  <si>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</si>
  <si>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</si>
  <si>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</si>
  <si>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</si>
  <si>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</si>
  <si>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</si>
  <si>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</si>
  <si>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</si>
  <si>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</si>
  <si>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</si>
  <si>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</si>
  <si>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</si>
  <si>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</si>
  <si>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</si>
  <si>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</si>
  <si>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</si>
  <si>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</si>
  <si>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</si>
  <si>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</si>
  <si>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</si>
  <si>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</si>
  <si>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</si>
  <si>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</si>
  <si>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</si>
  <si>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</si>
  <si>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</si>
  <si>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</si>
  <si>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</si>
  <si>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</si>
  <si>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</si>
  <si>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</si>
  <si>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</si>
  <si>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</si>
  <si>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</si>
  <si>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</si>
  <si>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</si>
  <si>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</si>
  <si>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</si>
  <si>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</si>
  <si>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</si>
  <si>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</si>
  <si>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</si>
  <si>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</si>
  <si>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</si>
  <si>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</si>
  <si>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</si>
  <si>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</si>
  <si>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</si>
  <si>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</si>
  <si>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</si>
  <si>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</si>
  <si>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</si>
  <si>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</si>
  <si>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</si>
  <si>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</si>
  <si>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</si>
  <si>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</si>
  <si>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</si>
  <si>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</si>
  <si>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</si>
  <si>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</si>
  <si>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</si>
  <si>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</si>
  <si>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</si>
  <si>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</si>
  <si>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</si>
  <si>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</si>
  <si>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</si>
  <si>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</si>
  <si>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</si>
  <si>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</si>
  <si>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</si>
  <si>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</si>
  <si>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</si>
  <si>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</si>
  <si>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</si>
  <si>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</si>
  <si>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</si>
  <si>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</si>
  <si>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</si>
  <si>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</si>
  <si>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</si>
  <si>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</si>
  <si>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</si>
  <si>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</si>
  <si>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</si>
  <si>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</si>
  <si>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</si>
  <si>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</si>
  <si>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</si>
  <si>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</si>
  <si>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</si>
  <si>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</si>
  <si>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</si>
  <si>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</si>
  <si>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</si>
  <si>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</si>
  <si>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</si>
  <si>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</si>
  <si>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</si>
  <si>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</si>
  <si>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</si>
  <si>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</si>
  <si>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</si>
  <si>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</si>
  <si>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</si>
  <si>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</si>
  <si>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</si>
  <si>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</si>
  <si>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</si>
  <si>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</si>
  <si>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</si>
  <si>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</si>
  <si>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</si>
  <si>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</si>
  <si>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</si>
  <si>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</si>
  <si>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</si>
  <si>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</si>
  <si>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</si>
  <si>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</si>
  <si>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</si>
  <si>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</si>
  <si>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</si>
  <si>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</si>
  <si>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</si>
  <si>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</si>
  <si>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</si>
  <si>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</si>
  <si>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</si>
  <si>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</si>
  <si>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</si>
  <si>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</si>
  <si>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</si>
  <si>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</si>
  <si>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</si>
  <si>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</si>
  <si>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</si>
  <si>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</si>
  <si>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</si>
  <si>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</si>
  <si>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</si>
  <si>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</si>
  <si>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</si>
  <si>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</si>
  <si>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</si>
  <si>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</si>
  <si>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</si>
  <si>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</si>
  <si>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</si>
  <si>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</si>
  <si>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</si>
  <si>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</si>
  <si>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</si>
  <si>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</si>
  <si>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</si>
  <si>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</si>
  <si>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</si>
  <si>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</si>
  <si>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</si>
  <si>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</si>
  <si>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</si>
  <si>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</si>
  <si>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</si>
  <si>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</si>
  <si>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</si>
  <si>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</si>
  <si>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</si>
  <si>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</si>
  <si>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</si>
  <si>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</si>
  <si>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</si>
  <si>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</si>
  <si>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</si>
  <si>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</si>
  <si>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</si>
  <si>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</si>
  <si>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</si>
  <si>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</si>
  <si>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</si>
  <si>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</si>
  <si>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</si>
  <si>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</si>
  <si>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</si>
  <si>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</si>
  <si>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</si>
  <si>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</si>
  <si>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</si>
  <si>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</si>
  <si>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</si>
  <si>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</si>
  <si>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</si>
  <si>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</si>
  <si>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</si>
  <si>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</si>
  <si>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</si>
  <si>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</si>
  <si>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</si>
  <si>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</si>
  <si>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</si>
  <si>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</si>
  <si>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</si>
  <si>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</si>
  <si>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</si>
  <si>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</si>
  <si>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</si>
  <si>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</si>
  <si>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</si>
  <si>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</si>
  <si>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</si>
  <si>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</si>
  <si>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</si>
  <si>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</si>
  <si>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</si>
  <si>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</si>
  <si>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</si>
  <si>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</si>
  <si>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</si>
  <si>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</si>
  <si>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</si>
  <si>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</si>
  <si>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</si>
  <si>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</si>
  <si>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</si>
  <si>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</si>
  <si>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</si>
  <si>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</si>
  <si>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</si>
  <si>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</si>
  <si>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</si>
  <si>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</si>
  <si>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</si>
  <si>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</si>
  <si>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</si>
  <si>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</si>
  <si>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</si>
  <si>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</si>
  <si>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</si>
  <si>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</si>
  <si>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</si>
  <si>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</si>
  <si>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</si>
  <si>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</si>
  <si>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</si>
  <si>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</si>
  <si>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</si>
  <si>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</si>
  <si>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</si>
  <si>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</si>
  <si>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</si>
  <si>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</si>
  <si>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</si>
  <si>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</si>
  <si>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</si>
  <si>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</si>
  <si>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</si>
  <si>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</si>
  <si>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</si>
  <si>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</si>
  <si>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</si>
  <si>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</si>
  <si>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</si>
  <si>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</si>
  <si>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</si>
  <si>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</si>
  <si>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</si>
  <si>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</si>
  <si>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</si>
  <si>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</si>
  <si>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</si>
  <si>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</si>
  <si>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</si>
  <si>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</si>
  <si>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</si>
  <si>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</si>
  <si>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</si>
  <si>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</si>
  <si>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</si>
  <si>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</si>
  <si>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</si>
  <si>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</si>
  <si>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</si>
  <si>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</si>
  <si>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</si>
  <si>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</si>
  <si>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</si>
  <si>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</si>
  <si>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</si>
  <si>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</si>
  <si>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</si>
  <si>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</si>
  <si>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</si>
  <si>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</si>
  <si>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</si>
  <si>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</si>
  <si>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</si>
  <si>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</si>
  <si>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</si>
  <si>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</si>
  <si>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</si>
  <si>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</si>
  <si>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</si>
  <si>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</si>
  <si>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</si>
  <si>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</si>
  <si>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</si>
  <si>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</si>
  <si>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</si>
  <si>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</si>
  <si>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</si>
  <si>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</si>
  <si>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</si>
  <si>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</si>
  <si>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</si>
  <si>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</si>
  <si>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</si>
  <si>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</si>
  <si>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</si>
  <si>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</si>
  <si>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</si>
  <si>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</si>
  <si>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</si>
  <si>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</si>
  <si>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</si>
  <si>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</si>
  <si>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</si>
  <si>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</si>
  <si>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</si>
  <si>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</si>
  <si>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</si>
  <si>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</si>
  <si>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</si>
  <si>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</si>
  <si>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</si>
  <si>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</si>
  <si>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</si>
  <si>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</si>
  <si>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</si>
  <si>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</si>
  <si>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</si>
  <si>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</si>
  <si>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</si>
  <si>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</si>
  <si>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</si>
  <si>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</si>
  <si>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</si>
  <si>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</si>
  <si>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</si>
  <si>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</si>
  <si>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</si>
  <si>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</si>
  <si>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</si>
  <si>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</si>
  <si>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</si>
  <si>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</si>
  <si>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</si>
  <si>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</si>
  <si>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</si>
  <si>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</si>
  <si>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</si>
  <si>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</si>
  <si>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</si>
  <si>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</si>
  <si>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</si>
  <si>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</si>
  <si>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</si>
  <si>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</si>
  <si>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</si>
  <si>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</si>
  <si>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</si>
  <si>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</si>
  <si>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</si>
  <si>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</si>
  <si>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</si>
  <si>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</si>
  <si>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</si>
  <si>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</si>
  <si>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</si>
  <si>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</si>
  <si>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</si>
  <si>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</si>
  <si>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</si>
  <si>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</si>
  <si>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</si>
  <si>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</si>
  <si>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</si>
  <si>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</si>
  <si>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</si>
  <si>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</si>
  <si>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</si>
  <si>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</si>
  <si>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</si>
  <si>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</si>
  <si>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</si>
  <si>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</si>
  <si>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</si>
  <si>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</si>
  <si>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</si>
  <si>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</si>
  <si>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</si>
  <si>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</si>
  <si>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</si>
  <si>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</si>
  <si>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</si>
  <si>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</si>
  <si>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</si>
  <si>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</si>
  <si>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</si>
  <si>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</si>
  <si>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</si>
  <si>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</si>
  <si>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</si>
  <si>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</si>
  <si>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</si>
  <si>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</si>
  <si>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</si>
  <si>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</si>
  <si>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</si>
  <si>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</si>
  <si>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</si>
  <si>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</si>
  <si>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</si>
  <si>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</si>
  <si>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</si>
  <si>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</si>
  <si>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</si>
  <si>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</si>
  <si>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</si>
  <si>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</si>
  <si>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</si>
  <si>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</si>
  <si>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</si>
  <si>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</si>
  <si>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</si>
  <si>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</si>
  <si>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</si>
  <si>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</si>
  <si>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</si>
  <si>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</si>
  <si>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</si>
  <si>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</si>
  <si>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</si>
  <si>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</si>
  <si>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</si>
  <si>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</si>
  <si>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</si>
  <si>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</si>
  <si>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</si>
  <si>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</si>
  <si>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</si>
  <si>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</si>
  <si>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</si>
  <si>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</si>
  <si>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</si>
  <si>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</si>
  <si>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</si>
  <si>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</si>
  <si>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</si>
  <si>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</si>
  <si>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</si>
  <si>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</si>
  <si>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</si>
  <si>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</si>
  <si>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</si>
  <si>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</si>
  <si>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</si>
  <si>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</si>
  <si>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</si>
  <si>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</si>
  <si>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</si>
  <si>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</si>
  <si>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</si>
  <si>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</si>
  <si>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</si>
  <si>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</si>
  <si>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</si>
  <si>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</si>
  <si>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</si>
  <si>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</si>
  <si>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</si>
  <si>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</si>
  <si>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</si>
  <si>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</si>
  <si>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</si>
  <si>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</si>
  <si>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</si>
  <si>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</si>
  <si>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</si>
  <si>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</si>
  <si>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</si>
  <si>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</si>
  <si>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</si>
  <si>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</si>
  <si>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</si>
  <si>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</si>
  <si>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</si>
  <si>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</si>
  <si>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</si>
  <si>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</si>
  <si>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</si>
  <si>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</si>
  <si>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</si>
  <si>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</si>
  <si>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</si>
  <si>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</si>
  <si>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</si>
  <si>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</si>
  <si>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</si>
  <si>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</si>
  <si>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</si>
  <si>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</si>
  <si>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</si>
  <si>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</si>
  <si>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</si>
  <si>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</si>
  <si>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</si>
  <si>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</si>
  <si>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</si>
  <si>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</si>
  <si>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</si>
  <si>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</si>
  <si>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</si>
  <si>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</si>
  <si>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</si>
  <si>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</si>
  <si>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</si>
  <si>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</si>
  <si>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</si>
  <si>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</si>
  <si>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</si>
  <si>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</si>
  <si>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</si>
  <si>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</si>
  <si>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</si>
  <si>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</si>
  <si>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</si>
  <si>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</si>
  <si>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</si>
  <si>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</si>
  <si>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</si>
  <si>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</si>
  <si>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</si>
  <si>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</si>
  <si>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</si>
  <si>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</si>
  <si>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</si>
  <si>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</si>
  <si>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</si>
  <si>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</si>
  <si>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</si>
  <si>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</si>
  <si>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</si>
  <si>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</si>
  <si>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</si>
  <si>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</si>
  <si>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</si>
  <si>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</si>
  <si>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</si>
  <si>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</si>
  <si>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</si>
  <si>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</si>
  <si>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</si>
  <si>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</si>
  <si>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</si>
  <si>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</si>
  <si>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</si>
  <si>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</si>
  <si>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</si>
  <si>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</si>
  <si>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</si>
  <si>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</si>
  <si>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</si>
  <si>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</si>
  <si>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</si>
  <si>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</si>
  <si>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</si>
  <si>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</si>
  <si>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</si>
  <si>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</si>
  <si>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</si>
  <si>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</si>
  <si>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</si>
  <si>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</si>
  <si>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</si>
  <si>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</si>
  <si>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</si>
  <si>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</si>
  <si>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</si>
  <si>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</si>
  <si>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</si>
  <si>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</si>
  <si>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</si>
  <si>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</si>
  <si>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</si>
  <si>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</si>
  <si>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</si>
  <si>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</si>
  <si>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</si>
  <si>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</si>
  <si>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</si>
  <si>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</si>
  <si>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</si>
  <si>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</si>
  <si>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</si>
  <si>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</si>
  <si>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</si>
  <si>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</si>
  <si>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</si>
  <si>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</si>
  <si>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</si>
  <si>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</si>
  <si>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</si>
  <si>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</si>
  <si>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</si>
  <si>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</si>
  <si>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</si>
  <si>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</si>
  <si>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</si>
  <si>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</si>
  <si>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</si>
  <si>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</si>
  <si>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</si>
  <si>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</si>
  <si>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</si>
  <si>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</si>
  <si>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</si>
  <si>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</si>
  <si>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</si>
  <si>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</si>
  <si>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</si>
  <si>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</si>
  <si>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</si>
  <si>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</si>
  <si>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</si>
  <si>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</si>
  <si>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</si>
  <si>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</si>
  <si>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</si>
  <si>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</si>
  <si>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</si>
  <si>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</si>
  <si>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</si>
  <si>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</si>
  <si>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</si>
  <si>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</si>
  <si>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</si>
  <si>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</si>
  <si>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</si>
  <si>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</si>
  <si>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</si>
  <si>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</si>
  <si>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</si>
  <si>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</si>
  <si>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</si>
  <si>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</si>
  <si>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</si>
  <si>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</si>
  <si>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</si>
  <si>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</si>
  <si>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</si>
  <si>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</si>
  <si>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</si>
  <si>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</si>
  <si>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</si>
  <si>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</si>
  <si>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</si>
  <si>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</si>
  <si>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</si>
  <si>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</si>
  <si>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</si>
  <si>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</si>
  <si>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</si>
  <si>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</si>
  <si>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</si>
  <si>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</si>
  <si>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</si>
  <si>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</si>
  <si>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</si>
  <si>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</si>
  <si>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</si>
  <si>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</si>
  <si>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</si>
  <si>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</si>
  <si>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</si>
  <si>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</si>
  <si>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</si>
  <si>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</si>
  <si>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</si>
  <si>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</si>
  <si>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</si>
  <si>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</si>
  <si>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</si>
  <si>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</si>
  <si>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</si>
  <si>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</si>
  <si>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</si>
  <si>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</si>
  <si>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</si>
  <si>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</si>
  <si>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</si>
  <si>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</si>
  <si>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</si>
  <si>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</si>
  <si>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</si>
  <si>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</si>
  <si>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</si>
  <si>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</si>
  <si>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</si>
  <si>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</si>
  <si>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</si>
  <si>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</si>
  <si>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</si>
  <si>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</si>
  <si>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</si>
  <si>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</si>
  <si>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</si>
  <si>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</si>
  <si>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</si>
  <si>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</si>
  <si>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</si>
  <si>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</si>
  <si>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</si>
  <si>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</si>
  <si>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</si>
  <si>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</si>
  <si>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</si>
  <si>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</si>
  <si>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</si>
  <si>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</si>
  <si>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</si>
  <si>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</si>
  <si>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</si>
  <si>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</si>
  <si>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</si>
  <si>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</si>
  <si>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</si>
  <si>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</si>
  <si>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</si>
  <si>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</si>
  <si>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</si>
  <si>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</si>
  <si>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</si>
  <si>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</si>
  <si>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</si>
  <si>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</si>
  <si>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</si>
  <si>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</si>
  <si>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</si>
  <si>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</si>
  <si>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</si>
  <si>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</si>
  <si>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</si>
  <si>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</si>
  <si>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</si>
  <si>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</si>
  <si>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</si>
  <si>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</si>
  <si>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</si>
  <si>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</si>
  <si>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</si>
  <si>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</si>
  <si>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</si>
  <si>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</si>
  <si>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</si>
  <si>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</si>
  <si>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</si>
  <si>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</si>
  <si>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</si>
  <si>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</si>
  <si>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</si>
  <si>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</si>
  <si>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</si>
  <si>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</si>
  <si>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</si>
  <si>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</si>
  <si>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</si>
  <si>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</si>
  <si>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</si>
  <si>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</si>
  <si>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</si>
  <si>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</si>
  <si>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</si>
  <si>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</si>
  <si>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</si>
  <si>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</si>
  <si>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</si>
  <si>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</si>
  <si>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</si>
  <si>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</si>
  <si>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</si>
  <si>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</si>
  <si>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</si>
  <si>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</si>
  <si>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</si>
  <si>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</si>
  <si>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</si>
  <si>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</si>
  <si>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</si>
  <si>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</si>
  <si>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</si>
  <si>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</si>
  <si>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</si>
  <si>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</si>
  <si>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</si>
  <si>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</si>
  <si>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</si>
  <si>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</si>
  <si>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</si>
  <si>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</si>
  <si>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</si>
  <si>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</si>
  <si>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</si>
  <si>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</si>
  <si>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</si>
  <si>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</si>
  <si>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</si>
  <si>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</si>
  <si>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</si>
  <si>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</si>
  <si>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</si>
  <si>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</si>
  <si>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</si>
  <si>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</si>
  <si>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</si>
  <si>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</si>
  <si>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</si>
  <si>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</si>
  <si>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</si>
  <si>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</si>
  <si>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</si>
  <si>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</si>
  <si>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</si>
  <si>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</si>
  <si>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</si>
  <si>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</si>
  <si>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</si>
  <si>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</si>
  <si>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</si>
  <si>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</si>
  <si>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</si>
  <si>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</si>
  <si>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</si>
  <si>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</si>
  <si>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</si>
  <si>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</si>
  <si>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</si>
  <si>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</si>
  <si>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</si>
  <si>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</si>
  <si>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</si>
  <si>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</si>
  <si>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</si>
  <si>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</si>
  <si>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</si>
  <si>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</si>
  <si>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</si>
  <si>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</si>
  <si>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</si>
  <si>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</si>
  <si>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</si>
  <si>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</si>
  <si>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</si>
  <si>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</si>
  <si>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</si>
  <si>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</si>
  <si>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</si>
  <si>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</si>
  <si>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</si>
  <si>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</si>
  <si>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</si>
  <si>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</si>
  <si>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</si>
  <si>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</si>
  <si>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</si>
  <si>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</si>
  <si>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</si>
  <si>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</si>
  <si>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</si>
  <si>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</si>
  <si>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</si>
  <si>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</si>
  <si>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</si>
  <si>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</si>
  <si>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</si>
  <si>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</si>
  <si>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</si>
  <si>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</si>
  <si>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</si>
  <si>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</si>
  <si>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</si>
  <si>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</si>
  <si>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</si>
  <si>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</si>
  <si>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</si>
  <si>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</si>
  <si>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</si>
  <si>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</si>
  <si>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</si>
  <si>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</si>
  <si>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</si>
  <si>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</si>
  <si>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</si>
  <si>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</si>
  <si>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</si>
  <si>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</si>
  <si>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</si>
  <si>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</si>
  <si>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</si>
  <si>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</si>
  <si>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</si>
  <si>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</si>
  <si>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</si>
  <si>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</si>
  <si>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</si>
  <si>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</si>
  <si>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</si>
  <si>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</si>
  <si>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</si>
  <si>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</si>
  <si>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</si>
  <si>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</si>
  <si>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</si>
  <si>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</si>
  <si>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</si>
  <si>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</si>
  <si>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</si>
  <si>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</si>
  <si>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</si>
  <si>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</si>
  <si>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</si>
  <si>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</si>
  <si>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</si>
  <si>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</si>
  <si>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</si>
  <si>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</si>
  <si>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</si>
  <si>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</si>
  <si>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</si>
  <si>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</si>
  <si>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</si>
  <si>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</si>
  <si>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</si>
  <si>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</si>
  <si>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</si>
  <si>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</si>
  <si>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</si>
  <si>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</si>
  <si>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</si>
  <si>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</si>
  <si>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</si>
  <si>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</si>
  <si>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</si>
  <si>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</si>
  <si>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</si>
  <si>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</si>
  <si>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</si>
  <si>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</si>
  <si>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</si>
  <si>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</si>
  <si>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</si>
  <si>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</si>
  <si>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</si>
  <si>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</si>
  <si>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</si>
  <si>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</si>
  <si>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</si>
  <si>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</si>
  <si>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</si>
  <si>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</si>
  <si>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</si>
  <si>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</si>
  <si>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</si>
  <si>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</si>
  <si>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</si>
  <si>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</si>
  <si>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</si>
  <si>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</si>
  <si>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</si>
  <si>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</si>
  <si>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</si>
  <si>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</si>
  <si>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</si>
  <si>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</si>
  <si>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</si>
  <si>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</si>
  <si>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</si>
  <si>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</si>
  <si>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</si>
  <si>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</si>
  <si>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</si>
  <si>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</si>
  <si>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</si>
  <si>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</si>
  <si>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</si>
  <si>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</si>
  <si>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</si>
  <si>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</si>
  <si>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</si>
  <si>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</si>
  <si>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</si>
  <si>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</si>
  <si>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</si>
  <si>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</si>
  <si>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</si>
  <si>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</si>
  <si>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</si>
  <si>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</si>
  <si>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</si>
  <si>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</si>
  <si>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</si>
  <si>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</si>
  <si>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</si>
  <si>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</si>
  <si>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</si>
  <si>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</si>
  <si>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</si>
  <si>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</si>
  <si>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</si>
  <si>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</si>
  <si>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</si>
  <si>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</si>
  <si>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</si>
  <si>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</si>
  <si>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</si>
  <si>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</si>
  <si>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</si>
  <si>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</si>
  <si>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</si>
  <si>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</si>
  <si>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</si>
  <si>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</si>
  <si>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</si>
  <si>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</si>
  <si>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</si>
  <si>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</si>
  <si>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</si>
  <si>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</si>
  <si>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</si>
  <si>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</si>
  <si>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</si>
  <si>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</si>
  <si>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</si>
  <si>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</si>
  <si>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</si>
  <si>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</si>
  <si>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</si>
  <si>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</si>
  <si>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</si>
  <si>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</si>
  <si>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</si>
  <si>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</si>
  <si>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</si>
  <si>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</si>
  <si>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</si>
  <si>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</si>
  <si>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</si>
  <si>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</si>
  <si>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</si>
  <si>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</si>
  <si>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</si>
  <si>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</si>
  <si>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</si>
  <si>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</si>
  <si>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</si>
  <si>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</si>
  <si>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</si>
  <si>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</si>
  <si>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</si>
  <si>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</si>
  <si>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</si>
  <si>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</si>
  <si>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</si>
  <si>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</si>
  <si>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</si>
  <si>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</si>
  <si>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</si>
  <si>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</si>
  <si>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</si>
  <si>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</si>
  <si>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</si>
  <si>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</si>
  <si>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</si>
  <si>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</si>
  <si>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</si>
  <si>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</si>
  <si>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</si>
  <si>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</si>
  <si>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</si>
  <si>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</si>
  <si>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</si>
  <si>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</si>
  <si>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</si>
  <si>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</si>
  <si>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</si>
  <si>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</si>
  <si>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</si>
  <si>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</si>
  <si>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</si>
  <si>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</si>
  <si>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</si>
  <si>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</si>
  <si>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</si>
  <si>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</si>
  <si>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</si>
  <si>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</si>
  <si>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</si>
  <si>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</si>
  <si>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</si>
  <si>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</si>
  <si>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</si>
  <si>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</si>
  <si>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</si>
  <si>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</si>
  <si>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</si>
  <si>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</si>
  <si>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</si>
  <si>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</si>
  <si>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</si>
  <si>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</si>
  <si>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</si>
  <si>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</si>
  <si>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</si>
  <si>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</si>
  <si>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</si>
  <si>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</si>
  <si>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</si>
  <si>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</si>
  <si>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</si>
  <si>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</si>
  <si>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</si>
  <si>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</si>
  <si>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</si>
  <si>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</si>
  <si>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</si>
  <si>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</si>
  <si>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</si>
  <si>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</si>
  <si>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</si>
  <si>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</si>
  <si>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</si>
  <si>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</si>
  <si>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</si>
  <si>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</si>
  <si>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</si>
  <si>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</si>
  <si>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</si>
  <si>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</si>
  <si>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</si>
  <si>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</si>
  <si>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</si>
  <si>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</si>
  <si>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</si>
  <si>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</si>
  <si>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</si>
  <si>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</si>
  <si>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</si>
  <si>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</si>
  <si>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</si>
  <si>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</si>
  <si>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</si>
  <si>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</si>
  <si>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</si>
  <si>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</si>
  <si>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</si>
  <si>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</si>
  <si>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</si>
  <si>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</si>
  <si>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</si>
  <si>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</si>
  <si>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</si>
  <si>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</si>
  <si>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</si>
  <si>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</si>
  <si>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</si>
  <si>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</si>
  <si>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</si>
  <si>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</si>
  <si>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</si>
  <si>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</si>
  <si>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</si>
  <si>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</si>
  <si>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</si>
  <si>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</si>
  <si>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</si>
  <si>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</si>
  <si>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</si>
  <si>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</si>
  <si>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</si>
  <si>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</si>
  <si>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</si>
  <si>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</si>
  <si>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</si>
  <si>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</si>
  <si>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</si>
  <si>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</si>
  <si>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</si>
  <si>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</si>
  <si>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</si>
  <si>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</si>
  <si>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</si>
  <si>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</si>
  <si>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</si>
  <si>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</si>
  <si>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</si>
  <si>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</si>
  <si>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</si>
  <si>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</si>
  <si>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</si>
  <si>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</si>
  <si>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</si>
  <si>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</si>
  <si>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</si>
  <si>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</si>
  <si>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</si>
  <si>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</si>
  <si>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</si>
  <si>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</si>
  <si>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</si>
  <si>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</si>
  <si>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</si>
  <si>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</si>
  <si>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</si>
  <si>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</si>
  <si>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</si>
  <si>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</si>
  <si>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</si>
  <si>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</si>
  <si>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</si>
  <si>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</si>
  <si>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</si>
  <si>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</si>
  <si>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</si>
  <si>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</si>
  <si>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</si>
  <si>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</si>
  <si>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</si>
  <si>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</si>
  <si>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</si>
  <si>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</si>
  <si>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</si>
  <si>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</si>
  <si>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</si>
  <si>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</si>
  <si>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</si>
  <si>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</si>
  <si>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</si>
  <si>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</si>
  <si>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</si>
  <si>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</si>
  <si>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</si>
  <si>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</si>
  <si>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</si>
  <si>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</si>
  <si>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</si>
  <si>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</si>
  <si>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</si>
  <si>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</si>
  <si>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</si>
  <si>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</si>
  <si>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</si>
  <si>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</si>
  <si>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</si>
  <si>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</si>
  <si>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</si>
  <si>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</si>
  <si>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</si>
  <si>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</si>
  <si>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</si>
  <si>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</si>
  <si>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</si>
  <si>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</si>
  <si>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</si>
  <si>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</si>
  <si>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</si>
  <si>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</si>
  <si>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</si>
  <si>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</si>
  <si>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</si>
  <si>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</si>
  <si>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</si>
  <si>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</si>
  <si>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</si>
  <si>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</si>
  <si>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</si>
  <si>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</si>
  <si>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</si>
  <si>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</si>
  <si>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</si>
  <si>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</si>
  <si>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</si>
  <si>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</si>
  <si>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</si>
  <si>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</si>
  <si>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</si>
  <si>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</si>
  <si>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</si>
  <si>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</si>
  <si>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</si>
  <si>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</si>
  <si>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</si>
  <si>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</si>
  <si>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</si>
  <si>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</si>
  <si>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</si>
  <si>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</si>
  <si>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</si>
  <si>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</si>
  <si>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</si>
  <si>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</si>
  <si>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</si>
  <si>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</si>
  <si>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</si>
  <si>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</si>
  <si>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</si>
  <si>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</si>
  <si>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</si>
  <si>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</si>
  <si>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</si>
  <si>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</si>
  <si>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</si>
  <si>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</si>
  <si>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</si>
  <si>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</si>
  <si>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</si>
  <si>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</si>
  <si>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</si>
  <si>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</si>
  <si>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</si>
  <si>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</si>
  <si>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</si>
  <si>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</si>
  <si>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</si>
  <si>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</si>
  <si>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</si>
  <si>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</si>
  <si>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</si>
  <si>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</si>
  <si>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</si>
  <si>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</si>
  <si>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</si>
  <si>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</si>
  <si>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</si>
  <si>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</si>
  <si>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</si>
  <si>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</si>
  <si>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</si>
  <si>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</si>
  <si>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</si>
  <si>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</si>
  <si>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</si>
  <si>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</si>
  <si>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</si>
  <si>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</si>
  <si>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</si>
  <si>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</si>
  <si>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</si>
  <si>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</si>
  <si>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</si>
  <si>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</si>
  <si>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</si>
  <si>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</si>
  <si>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</si>
  <si>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</si>
  <si>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</si>
  <si>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</si>
  <si>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</si>
  <si>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</si>
  <si>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</si>
  <si>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</si>
  <si>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</si>
  <si>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</si>
  <si>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</si>
  <si>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</si>
  <si>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</si>
  <si>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</si>
  <si>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</si>
  <si>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</si>
  <si>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</si>
  <si>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</si>
  <si>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</si>
  <si>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</si>
  <si>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</si>
  <si>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</si>
  <si>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</si>
  <si>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</si>
  <si>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</si>
  <si>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</si>
  <si>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</si>
  <si>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</si>
  <si>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</si>
  <si>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</si>
  <si>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</si>
  <si>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</si>
  <si>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</si>
  <si>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</si>
  <si>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</si>
  <si>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</si>
  <si>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</si>
  <si>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</si>
  <si>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</si>
  <si>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</si>
  <si>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</si>
  <si>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</si>
  <si>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</si>
  <si>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</si>
  <si>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</si>
  <si>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</si>
  <si>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</si>
  <si>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</si>
  <si>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</si>
  <si>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</si>
  <si>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</si>
  <si>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</si>
  <si>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</si>
  <si>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</si>
  <si>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</si>
  <si>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</si>
  <si>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</si>
  <si>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</si>
  <si>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</si>
  <si>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</si>
  <si>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</si>
  <si>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</si>
  <si>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</si>
  <si>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</si>
  <si>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</si>
  <si>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</si>
  <si>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</si>
  <si>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</si>
  <si>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</si>
  <si>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</si>
  <si>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</si>
  <si>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</si>
  <si>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</si>
  <si>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</si>
  <si>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</si>
  <si>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</si>
  <si>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</si>
  <si>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</si>
  <si>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</si>
  <si>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</si>
  <si>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</si>
  <si>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</si>
  <si>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</si>
  <si>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</si>
  <si>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</si>
  <si>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</si>
  <si>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</si>
  <si>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</si>
  <si>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</si>
  <si>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</si>
  <si>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</si>
  <si>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</si>
  <si>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</si>
  <si>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</si>
  <si>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</si>
  <si>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</si>
  <si>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</si>
  <si>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</si>
  <si>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</si>
  <si>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</si>
  <si>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</si>
  <si>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</si>
  <si>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</si>
  <si>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</si>
  <si>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</si>
  <si>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</si>
  <si>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</si>
  <si>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</si>
  <si>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</si>
  <si>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</si>
  <si>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</si>
  <si>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</si>
  <si>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</si>
  <si>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</si>
  <si>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</si>
  <si>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</si>
  <si>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</si>
  <si>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</si>
  <si>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</si>
  <si>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</si>
  <si>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</si>
  <si>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</si>
  <si>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</si>
  <si>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</si>
  <si>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</si>
  <si>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</si>
  <si>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</si>
  <si>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</si>
  <si>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</si>
  <si>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</si>
  <si>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</si>
  <si>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</si>
  <si>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</si>
  <si>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</si>
  <si>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</si>
  <si>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</si>
  <si>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</si>
  <si>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</si>
  <si>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</si>
  <si>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</si>
  <si>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</si>
  <si>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</si>
  <si>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</si>
  <si>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</si>
  <si>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</si>
  <si>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</si>
  <si>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</si>
  <si>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</si>
  <si>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</si>
  <si>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</si>
  <si>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</si>
  <si>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</si>
  <si>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</si>
  <si>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</si>
  <si>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</si>
  <si>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</si>
  <si>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</si>
  <si>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</si>
  <si>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</si>
  <si>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</si>
  <si>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</si>
  <si>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</si>
  <si>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</si>
  <si>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</si>
  <si>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</si>
  <si>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</si>
  <si>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</si>
  <si>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</si>
  <si>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</si>
  <si>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</si>
  <si>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</si>
  <si>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</si>
  <si>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</si>
  <si>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</si>
  <si>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</si>
  <si>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</si>
  <si>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</si>
  <si>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</si>
  <si>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</si>
  <si>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</si>
  <si>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</si>
  <si>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</si>
  <si>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</si>
  <si>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</si>
  <si>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</si>
  <si>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</si>
  <si>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</si>
  <si>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</si>
  <si>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</si>
  <si>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</si>
  <si>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</si>
  <si>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</si>
  <si>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</si>
  <si>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</si>
  <si>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</si>
  <si>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</si>
  <si>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</si>
  <si>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</si>
  <si>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</si>
  <si>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</si>
  <si>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</si>
  <si>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</si>
  <si>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</si>
  <si>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</si>
  <si>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</si>
  <si>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</si>
  <si>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</si>
  <si>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</si>
  <si>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</si>
  <si>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</si>
  <si>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</si>
  <si>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</si>
  <si>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</si>
  <si>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</si>
  <si>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</si>
  <si>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</si>
  <si>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</si>
  <si>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</si>
  <si>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</si>
  <si>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</si>
  <si>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</si>
  <si>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</si>
  <si>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</si>
  <si>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</si>
  <si>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</si>
  <si>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</si>
  <si>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</si>
  <si>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</si>
  <si>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</si>
  <si>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</si>
  <si>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</si>
  <si>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</si>
  <si>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</si>
  <si>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</si>
  <si>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</si>
  <si>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</si>
  <si>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</si>
  <si>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</si>
  <si>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</si>
  <si>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</si>
  <si>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</si>
  <si>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</si>
  <si>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</si>
  <si>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</si>
  <si>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</si>
  <si>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</si>
  <si>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</si>
  <si>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</si>
  <si>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</si>
  <si>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</si>
  <si>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</si>
  <si>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</si>
  <si>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</si>
  <si>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</si>
  <si>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</si>
  <si>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</si>
  <si>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</si>
  <si>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</si>
  <si>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</si>
  <si>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</si>
  <si>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</si>
  <si>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</si>
  <si>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</si>
  <si>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</si>
  <si>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</si>
  <si>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</si>
  <si>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</si>
  <si>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</si>
  <si>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</si>
  <si>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</si>
  <si>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</si>
  <si>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</si>
  <si>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</si>
  <si>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</si>
  <si>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</si>
  <si>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</si>
  <si>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</si>
  <si>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</si>
  <si>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</si>
  <si>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</si>
  <si>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</si>
  <si>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</si>
  <si>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</si>
  <si>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</si>
  <si>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</si>
  <si>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</si>
  <si>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</si>
  <si>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</si>
  <si>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</si>
  <si>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</si>
  <si>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</si>
  <si>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</si>
  <si>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</si>
  <si>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</si>
  <si>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</si>
  <si>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</si>
  <si>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</si>
  <si>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</si>
  <si>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</si>
  <si>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</si>
  <si>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</si>
  <si>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</si>
  <si>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</si>
  <si>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</si>
  <si>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</si>
  <si>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</si>
  <si>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</si>
  <si>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</si>
  <si>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</si>
  <si>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</si>
  <si>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</si>
  <si>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</si>
  <si>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</si>
  <si>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</si>
  <si>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</si>
  <si>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</si>
  <si>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</si>
  <si>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</si>
  <si>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</si>
  <si>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</si>
  <si>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</si>
  <si>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</si>
  <si>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</si>
  <si>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</si>
  <si>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</si>
  <si>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</si>
  <si>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</si>
  <si>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</si>
  <si>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</si>
  <si>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</si>
  <si>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</si>
  <si>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</si>
  <si>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</si>
  <si>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</si>
  <si>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</si>
  <si>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</si>
  <si>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</si>
  <si>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</si>
  <si>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</si>
  <si>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</si>
  <si>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</si>
  <si>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</si>
  <si>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</si>
  <si>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</si>
  <si>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</si>
  <si>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</si>
  <si>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</si>
  <si>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</si>
  <si>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</si>
  <si>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</si>
  <si>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</si>
  <si>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</si>
  <si>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</si>
  <si>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</si>
  <si>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</si>
  <si>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</si>
  <si>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</si>
  <si>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</si>
  <si>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</si>
  <si>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</si>
  <si>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</si>
  <si>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</si>
  <si>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</si>
  <si>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</si>
  <si>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</si>
  <si>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</si>
  <si>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</si>
  <si>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</si>
  <si>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</si>
  <si>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</si>
  <si>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</si>
  <si>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</si>
  <si>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</si>
  <si>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</si>
  <si>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</si>
  <si>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</si>
  <si>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</si>
  <si>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</si>
  <si>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</si>
  <si>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</si>
  <si>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</si>
  <si>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</si>
  <si>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</si>
  <si>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</si>
  <si>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</si>
  <si>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</si>
  <si>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</si>
  <si>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</si>
  <si>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</si>
  <si>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</si>
  <si>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</si>
  <si>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</si>
  <si>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</si>
  <si>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</si>
  <si>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</si>
  <si>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</si>
  <si>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</si>
  <si>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</si>
  <si>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</si>
  <si>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</si>
  <si>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</si>
  <si>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</si>
  <si>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</si>
  <si>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</si>
  <si>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</si>
  <si>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</si>
  <si>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</si>
  <si>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</si>
  <si>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</si>
  <si>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</si>
  <si>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</si>
  <si>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</si>
  <si>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</si>
  <si>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</si>
  <si>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</si>
  <si>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</si>
  <si>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</si>
  <si>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</si>
  <si>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</si>
  <si>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</si>
  <si>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</si>
  <si>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</si>
  <si>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</si>
  <si>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</si>
  <si>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</si>
  <si>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</si>
  <si>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</si>
  <si>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</si>
  <si>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</si>
  <si>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</si>
  <si>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</si>
  <si>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</si>
  <si>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</si>
  <si>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</si>
  <si>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</si>
  <si>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</si>
  <si>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</si>
  <si>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</si>
  <si>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</si>
  <si>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</si>
  <si>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</si>
  <si>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</si>
  <si>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</si>
  <si>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</si>
  <si>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</si>
  <si>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</si>
  <si>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</si>
  <si>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</si>
  <si>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</si>
  <si>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</si>
  <si>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</si>
  <si>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</si>
  <si>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</si>
  <si>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</si>
  <si>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</si>
  <si>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</si>
  <si>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</si>
  <si>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</si>
  <si>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</si>
  <si>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</si>
  <si>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</si>
  <si>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</si>
  <si>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</si>
  <si>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</si>
  <si>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</si>
  <si>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</si>
  <si>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</si>
  <si>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</si>
  <si>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</si>
  <si>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</si>
  <si>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</si>
  <si>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</si>
  <si>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</si>
  <si>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</si>
  <si>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</si>
  <si>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</si>
  <si>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</si>
  <si>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</si>
  <si>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</si>
  <si>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</si>
  <si>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</si>
  <si>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</si>
  <si>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</si>
  <si>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</si>
  <si>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</si>
  <si>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</si>
  <si>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</si>
  <si>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</si>
  <si>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</si>
  <si>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</si>
  <si>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</si>
  <si>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</si>
  <si>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</si>
  <si>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</si>
  <si>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</si>
  <si>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</si>
  <si>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</si>
  <si>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</si>
  <si>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</si>
  <si>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</si>
  <si>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</si>
  <si>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</si>
  <si>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</si>
  <si>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</si>
  <si>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</si>
  <si>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</si>
  <si>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</si>
  <si>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</si>
  <si>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</si>
  <si>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</si>
  <si>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</si>
  <si>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</si>
  <si>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</si>
  <si>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</si>
  <si>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</si>
  <si>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</si>
  <si>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</si>
  <si>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</si>
  <si>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</si>
  <si>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</si>
  <si>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</si>
  <si>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</si>
  <si>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</si>
  <si>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</si>
  <si>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</si>
  <si>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</si>
  <si>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</si>
  <si>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</si>
  <si>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</si>
  <si>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</si>
  <si>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</si>
  <si>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</si>
  <si>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</si>
  <si>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</si>
  <si>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</si>
  <si>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</si>
  <si>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</si>
  <si>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</si>
  <si>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</si>
  <si>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</si>
  <si>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</si>
  <si>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</si>
  <si>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</si>
  <si>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</si>
  <si>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</si>
  <si>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</si>
  <si>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</si>
  <si>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</si>
  <si>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</si>
  <si>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</si>
  <si>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</si>
  <si>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</si>
  <si>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</si>
  <si>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</si>
  <si>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</si>
  <si>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</si>
  <si>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</si>
  <si>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</si>
  <si>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</si>
  <si>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</si>
  <si>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</si>
  <si>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</si>
  <si>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</si>
  <si>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</si>
  <si>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</si>
  <si>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</si>
  <si>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</si>
  <si>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</si>
  <si>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</si>
  <si>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</si>
  <si>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</si>
  <si>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</si>
  <si>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</si>
  <si>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</si>
  <si>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</si>
  <si>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</si>
  <si>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</si>
  <si>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</si>
  <si>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</si>
  <si>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</si>
  <si>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</si>
  <si>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</si>
  <si>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</si>
  <si>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</si>
  <si>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</si>
  <si>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</si>
  <si>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</si>
  <si>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</si>
  <si>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</si>
  <si>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</si>
  <si>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</si>
  <si>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</si>
  <si>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</si>
  <si>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</si>
  <si>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</si>
  <si>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</si>
  <si>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</si>
  <si>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</si>
  <si>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</si>
  <si>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</si>
  <si>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</si>
  <si>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</si>
  <si>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</si>
  <si>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</si>
  <si>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</si>
  <si>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</si>
  <si>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</si>
  <si>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</si>
  <si>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</si>
  <si>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</si>
  <si>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</si>
  <si>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</si>
  <si>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</si>
  <si>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</si>
  <si>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</si>
  <si>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</si>
  <si>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</si>
  <si>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</si>
  <si>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</si>
  <si>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</si>
  <si>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</si>
  <si>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</si>
  <si>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</si>
  <si>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</si>
  <si>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</si>
  <si>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</si>
  <si>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</si>
  <si>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</si>
  <si>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</si>
  <si>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</si>
  <si>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</si>
  <si>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</si>
  <si>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</si>
  <si>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</si>
  <si>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</si>
  <si>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</si>
  <si>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</si>
  <si>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</si>
  <si>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</si>
  <si>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</si>
  <si>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</si>
  <si>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</si>
  <si>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</si>
  <si>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</si>
  <si>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</si>
  <si>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</si>
  <si>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</si>
  <si>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</si>
  <si>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</si>
  <si>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</si>
  <si>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</si>
  <si>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</si>
  <si>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</si>
  <si>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</si>
  <si>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</si>
  <si>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</si>
  <si>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</si>
  <si>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</si>
  <si>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</si>
  <si>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</si>
  <si>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</si>
  <si>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</si>
  <si>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</si>
  <si>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</si>
  <si>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</si>
  <si>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</si>
  <si>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</si>
  <si>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</si>
  <si>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</si>
  <si>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</si>
  <si>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</si>
  <si>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</si>
  <si>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</si>
  <si>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</si>
  <si>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</si>
  <si>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</si>
  <si>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</si>
  <si>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</si>
  <si>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</si>
  <si>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</si>
  <si>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</si>
  <si>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</si>
  <si>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</si>
  <si>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</si>
  <si>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</si>
  <si>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</si>
  <si>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</si>
  <si>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</si>
  <si>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</si>
  <si>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</si>
  <si>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</si>
  <si>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</si>
  <si>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</si>
  <si>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</si>
  <si>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</si>
  <si>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</si>
  <si>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</si>
  <si>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</si>
  <si>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</si>
  <si>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</si>
  <si>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</si>
  <si>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</si>
  <si>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</si>
  <si>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</si>
  <si>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</si>
  <si>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</si>
  <si>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</si>
  <si>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</si>
  <si>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</si>
  <si>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</si>
  <si>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</si>
  <si>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</si>
  <si>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</si>
  <si>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</si>
  <si>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</si>
  <si>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</si>
  <si>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</si>
  <si>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</si>
  <si>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</si>
  <si>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</si>
  <si>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</si>
  <si>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</si>
  <si>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</si>
  <si>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</si>
  <si>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</si>
  <si>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</si>
  <si>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</si>
  <si>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</si>
  <si>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</si>
  <si>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</si>
  <si>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</si>
  <si>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</si>
  <si>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</si>
  <si>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</si>
  <si>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</si>
  <si>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</si>
  <si>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</si>
  <si>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</si>
  <si>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</si>
  <si>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</si>
  <si>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</si>
  <si>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</si>
  <si>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</si>
  <si>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</si>
  <si>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</si>
  <si>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</si>
  <si>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</si>
  <si>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</si>
  <si>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</si>
  <si>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</si>
  <si>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</si>
  <si>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</si>
  <si>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</si>
  <si>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</si>
  <si>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</si>
  <si>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</si>
  <si>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</si>
  <si>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</si>
  <si>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</si>
  <si>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</si>
  <si>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</si>
  <si>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</si>
  <si>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</si>
  <si>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</si>
  <si>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</si>
  <si>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</si>
  <si>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</si>
  <si>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</si>
  <si>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</si>
  <si>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</si>
  <si>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</si>
  <si>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</si>
  <si>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</si>
  <si>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</si>
  <si>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</si>
  <si>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</si>
  <si>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</si>
  <si>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</si>
  <si>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</si>
  <si>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</si>
  <si>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</si>
  <si>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</si>
  <si>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</si>
  <si>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</si>
  <si>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</si>
  <si>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</si>
  <si>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</si>
  <si>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</si>
  <si>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</si>
  <si>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</si>
  <si>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</si>
  <si>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</si>
  <si>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</si>
  <si>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</si>
  <si>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</si>
  <si>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</si>
  <si>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</si>
  <si>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</si>
  <si>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</si>
  <si>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</si>
  <si>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</si>
  <si>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</si>
  <si>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</si>
  <si>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</si>
  <si>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</si>
  <si>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</si>
  <si>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</si>
  <si>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</si>
  <si>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</si>
  <si>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</si>
  <si>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</si>
  <si>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</si>
  <si>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</si>
  <si>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</si>
  <si>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</si>
  <si>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</si>
  <si>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</si>
  <si>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</si>
  <si>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</si>
  <si>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</si>
  <si>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</si>
  <si>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</si>
  <si>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</si>
  <si>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</si>
  <si>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</si>
  <si>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</si>
  <si>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</si>
  <si>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</si>
  <si>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</si>
  <si>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</si>
  <si>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</si>
  <si>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</si>
  <si>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</si>
  <si>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</si>
  <si>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</si>
  <si>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</si>
  <si>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</si>
  <si>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</si>
  <si>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</si>
  <si>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</si>
  <si>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</si>
  <si>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</si>
  <si>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</si>
  <si>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</si>
  <si>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</si>
  <si>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</si>
  <si>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</si>
  <si>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</si>
  <si>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</si>
  <si>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</si>
  <si>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</si>
  <si>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</si>
  <si>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</si>
  <si>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</si>
  <si>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</si>
  <si>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</si>
  <si>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</si>
  <si>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</si>
  <si>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</si>
  <si>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</si>
  <si>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</si>
  <si>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</si>
  <si>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</si>
  <si>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</si>
  <si>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</si>
  <si>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</si>
  <si>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</si>
  <si>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</si>
  <si>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</si>
  <si>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</si>
  <si>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</si>
  <si>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</si>
  <si>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</si>
  <si>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</si>
  <si>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</si>
  <si>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</si>
  <si>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</si>
  <si>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</si>
  <si>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</si>
  <si>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</si>
  <si>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</si>
  <si>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</si>
  <si>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</si>
  <si>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</si>
  <si>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</si>
  <si>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</si>
  <si>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</si>
  <si>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</si>
  <si>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</si>
  <si>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</si>
  <si>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</si>
  <si>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</si>
  <si>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</si>
  <si>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</si>
  <si>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</si>
  <si>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</si>
  <si>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</si>
  <si>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</si>
  <si>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</si>
  <si>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</si>
  <si>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</si>
  <si>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</si>
  <si>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</si>
  <si>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</si>
  <si>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</si>
  <si>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</si>
  <si>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</si>
  <si>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</si>
  <si>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</si>
  <si>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</si>
  <si>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</si>
  <si>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</si>
  <si>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</si>
  <si>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</si>
  <si>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</si>
  <si>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</si>
  <si>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</si>
  <si>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</si>
  <si>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</si>
  <si>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</si>
  <si>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</si>
  <si>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</si>
  <si>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</si>
  <si>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</si>
  <si>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</si>
  <si>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</si>
  <si>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</si>
  <si>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</si>
  <si>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</si>
  <si>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</si>
  <si>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</si>
  <si>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</si>
  <si>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</si>
  <si>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</si>
  <si>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</si>
  <si>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</si>
  <si>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</si>
  <si>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</si>
  <si>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</si>
  <si>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</si>
  <si>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</si>
  <si>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</si>
  <si>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</si>
  <si>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</si>
  <si>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</si>
  <si>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</si>
  <si>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</si>
  <si>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</si>
  <si>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</si>
  <si>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</si>
  <si>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</si>
  <si>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</si>
  <si>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</si>
  <si>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</si>
  <si>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</si>
  <si>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</si>
  <si>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</si>
  <si>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</si>
  <si>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</si>
  <si>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</si>
  <si>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</si>
  <si>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</si>
  <si>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</si>
  <si>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</si>
  <si>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</si>
  <si>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</si>
  <si>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</si>
  <si>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</si>
  <si>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</si>
  <si>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</si>
  <si>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</si>
  <si>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</si>
  <si>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</si>
  <si>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</si>
  <si>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</si>
  <si>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</si>
  <si>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</si>
  <si>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</si>
  <si>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</si>
  <si>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</si>
  <si>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</si>
  <si>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</si>
  <si>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</si>
  <si>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</si>
  <si>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</si>
  <si>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</si>
  <si>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</si>
  <si>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</si>
  <si>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</si>
  <si>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</si>
  <si>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</si>
  <si>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</si>
  <si>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</si>
  <si>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</si>
  <si>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</si>
  <si>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</si>
  <si>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</si>
  <si>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</si>
  <si>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</si>
  <si>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</si>
  <si>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</si>
  <si>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</si>
  <si>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</si>
  <si>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</si>
  <si>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</si>
  <si>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</si>
  <si>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</si>
  <si>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</si>
  <si>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</si>
  <si>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</si>
  <si>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</si>
  <si>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</si>
  <si>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</si>
  <si>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</si>
  <si>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</si>
  <si>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</si>
  <si>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</si>
  <si>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</si>
  <si>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</si>
  <si>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</si>
  <si>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</si>
  <si>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</si>
  <si>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</si>
  <si>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</si>
  <si>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</si>
  <si>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</si>
  <si>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</si>
  <si>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</si>
  <si>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</si>
  <si>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</si>
  <si>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</si>
  <si>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</si>
  <si>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</si>
  <si>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</si>
  <si>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</si>
  <si>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</si>
  <si>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</si>
  <si>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</si>
  <si>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</si>
  <si>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</si>
  <si>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</si>
  <si>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</si>
  <si>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</si>
  <si>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</si>
  <si>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</si>
  <si>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</si>
  <si>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</si>
  <si>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</si>
  <si>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</si>
  <si>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</si>
  <si>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</si>
  <si>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</si>
  <si>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</si>
  <si>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</si>
  <si>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</si>
  <si>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</si>
  <si>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</si>
  <si>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</si>
  <si>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</si>
  <si>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</si>
  <si>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</si>
  <si>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</si>
  <si>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</si>
  <si>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</si>
  <si>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</si>
  <si>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</si>
  <si>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</si>
  <si>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</si>
  <si>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</si>
  <si>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</si>
  <si>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</si>
  <si>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</si>
  <si>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</si>
  <si>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</si>
  <si>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</si>
  <si>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</si>
  <si>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</si>
  <si>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</si>
  <si>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</si>
  <si>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</si>
  <si>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</si>
  <si>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</si>
  <si>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</si>
  <si>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</si>
  <si>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</si>
  <si>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</si>
  <si>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</si>
  <si>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</si>
  <si>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</si>
  <si>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</si>
  <si>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</si>
  <si>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</si>
  <si>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</si>
  <si>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</si>
  <si>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</si>
  <si>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</si>
  <si>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</si>
  <si>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</si>
  <si>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</si>
  <si>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</si>
  <si>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</si>
  <si>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</si>
  <si>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</si>
  <si>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</si>
  <si>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</si>
  <si>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</si>
  <si>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</si>
  <si>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</si>
  <si>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</si>
  <si>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</si>
  <si>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</si>
  <si>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</si>
  <si>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</si>
  <si>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</si>
  <si>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</si>
  <si>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</si>
  <si>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</si>
  <si>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</si>
  <si>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</si>
  <si>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</si>
  <si>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</si>
  <si>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</si>
  <si>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</si>
  <si>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</si>
  <si>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</si>
  <si>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</si>
  <si>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</si>
  <si>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</si>
  <si>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</si>
  <si>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</si>
  <si>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</si>
  <si>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</si>
  <si>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</si>
  <si>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</si>
  <si>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</si>
  <si>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</si>
  <si>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</si>
  <si>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</si>
  <si>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</si>
  <si>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</si>
  <si>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</si>
  <si>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</si>
  <si>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</si>
  <si>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</si>
  <si>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</si>
  <si>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</si>
  <si>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</si>
  <si>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</si>
  <si>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</si>
  <si>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</si>
  <si>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</si>
  <si>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</si>
  <si>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</si>
  <si>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</si>
  <si>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</si>
  <si>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</si>
  <si>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</si>
  <si>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</si>
  <si>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</si>
  <si>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</si>
  <si>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</si>
  <si>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</si>
  <si>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</si>
  <si>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</si>
  <si>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</si>
  <si>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</si>
  <si>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</si>
  <si>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</si>
  <si>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</si>
  <si>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</si>
  <si>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</si>
  <si>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</si>
  <si>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</si>
  <si>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</si>
  <si>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</si>
  <si>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</si>
  <si>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</si>
  <si>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</si>
  <si>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</si>
  <si>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</si>
  <si>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</si>
  <si>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</si>
  <si>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</si>
  <si>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</si>
  <si>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</si>
  <si>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</si>
  <si>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</si>
  <si>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</si>
  <si>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</si>
  <si>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</si>
  <si>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</si>
  <si>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</si>
  <si>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</si>
  <si>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</si>
  <si>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</si>
  <si>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</si>
  <si>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</si>
  <si>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</si>
  <si>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</si>
  <si>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</si>
  <si>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</si>
  <si>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</si>
  <si>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</si>
  <si>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</si>
  <si>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</si>
  <si>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</si>
  <si>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</si>
  <si>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</si>
  <si>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</si>
  <si>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</si>
  <si>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</si>
  <si>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</si>
  <si>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</si>
  <si>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</si>
  <si>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</si>
  <si>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</si>
  <si>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</si>
  <si>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</si>
  <si>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</si>
  <si>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</si>
  <si>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</si>
  <si>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</si>
  <si>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</si>
  <si>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</si>
  <si>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</si>
  <si>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</si>
  <si>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</si>
  <si>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</si>
  <si>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</si>
  <si>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</si>
  <si>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</si>
  <si>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</si>
  <si>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</si>
  <si>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</si>
  <si>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</si>
  <si>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</si>
  <si>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</si>
  <si>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</si>
  <si>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</si>
  <si>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</si>
  <si>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</si>
  <si>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</si>
  <si>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</si>
  <si>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</si>
  <si>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</si>
  <si>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</si>
  <si>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</si>
  <si>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</si>
  <si>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</si>
  <si>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</si>
  <si>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</si>
  <si>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</si>
  <si>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</si>
  <si>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</si>
  <si>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</si>
  <si>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</si>
  <si>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</si>
  <si>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</si>
  <si>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</si>
  <si>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</si>
  <si>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</si>
  <si>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</si>
  <si>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</si>
  <si>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</si>
  <si>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</si>
  <si>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</si>
  <si>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</si>
  <si>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</si>
  <si>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</si>
  <si>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</si>
  <si>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</si>
  <si>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</si>
  <si>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</si>
  <si>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</si>
  <si>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</si>
  <si>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</si>
  <si>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</si>
  <si>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</si>
  <si>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</si>
  <si>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</si>
  <si>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</si>
  <si>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</si>
  <si>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</si>
  <si>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</si>
  <si>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</si>
  <si>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</si>
  <si>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</si>
  <si>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</si>
  <si>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</si>
  <si>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</si>
  <si>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</si>
  <si>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</si>
  <si>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</si>
  <si>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</si>
  <si>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</si>
  <si>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</si>
  <si>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</si>
  <si>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</si>
  <si>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</si>
  <si>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</si>
  <si>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</si>
  <si>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</si>
  <si>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</si>
  <si>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</si>
  <si>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</si>
  <si>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</si>
  <si>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</si>
  <si>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</si>
  <si>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</si>
  <si>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</si>
  <si>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</si>
  <si>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</si>
  <si>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</si>
  <si>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</si>
  <si>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</si>
  <si>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</si>
  <si>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</si>
  <si>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</si>
  <si>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</si>
  <si>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</si>
  <si>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</si>
  <si>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</si>
  <si>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</si>
  <si>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</si>
  <si>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</si>
  <si>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</si>
  <si>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</si>
  <si>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</si>
  <si>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</si>
  <si>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</si>
  <si>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</si>
  <si>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</si>
  <si>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</si>
  <si>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</si>
  <si>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</si>
  <si>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</si>
  <si>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</si>
  <si>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</si>
  <si>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</si>
  <si>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</si>
  <si>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</si>
  <si>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</si>
  <si>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</si>
  <si>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</si>
  <si>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</si>
  <si>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</si>
  <si>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</si>
  <si>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</si>
  <si>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</si>
  <si>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</si>
  <si>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</si>
  <si>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</si>
  <si>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</si>
  <si>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</si>
  <si>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</si>
  <si>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</si>
  <si>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</si>
  <si>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</si>
  <si>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</si>
  <si>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</si>
  <si>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</si>
  <si>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</si>
  <si>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</si>
  <si>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</si>
  <si>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</si>
  <si>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</si>
  <si>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</si>
  <si>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</si>
  <si>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</si>
  <si>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</si>
  <si>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</si>
  <si>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</si>
  <si>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</si>
  <si>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</si>
  <si>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</si>
  <si>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</si>
  <si>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</si>
  <si>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</si>
  <si>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</si>
  <si>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</si>
  <si>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</si>
  <si>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</si>
  <si>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</si>
  <si>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</si>
  <si>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</si>
  <si>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</si>
  <si>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</si>
  <si>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</si>
  <si>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</si>
  <si>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</si>
  <si>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</si>
  <si>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</si>
  <si>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</si>
  <si>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</si>
  <si>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</si>
  <si>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</si>
  <si>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</si>
  <si>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</si>
  <si>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</si>
  <si>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</si>
  <si>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</si>
  <si>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</si>
  <si>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</si>
  <si>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</si>
  <si>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</si>
  <si>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</si>
  <si>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</si>
  <si>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</si>
  <si>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</si>
  <si>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</si>
  <si>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</si>
  <si>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</si>
  <si>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</si>
  <si>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</si>
  <si>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</si>
  <si>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</si>
  <si>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</si>
  <si>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</si>
  <si>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</si>
  <si>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</si>
  <si>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</si>
  <si>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</si>
  <si>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</si>
  <si>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</si>
  <si>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</si>
  <si>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</si>
  <si>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</si>
  <si>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</si>
  <si>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</si>
  <si>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</si>
  <si>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</si>
  <si>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</si>
  <si>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</si>
  <si>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</si>
  <si>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</si>
  <si>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</si>
  <si>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</si>
  <si>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</si>
  <si>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</si>
  <si>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</si>
  <si>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</si>
  <si>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</si>
  <si>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</si>
  <si>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</si>
  <si>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</si>
  <si>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</si>
  <si>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</si>
  <si>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</si>
  <si>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</si>
  <si>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</si>
  <si>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</si>
  <si>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</si>
  <si>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</si>
  <si>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</si>
  <si>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</si>
  <si>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</si>
  <si>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</si>
  <si>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</si>
  <si>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</si>
  <si>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</si>
  <si>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</si>
  <si>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</si>
  <si>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</si>
  <si>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</si>
  <si>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</si>
  <si>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</si>
  <si>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</si>
  <si>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</si>
  <si>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</si>
  <si>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</si>
  <si>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</si>
  <si>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</si>
  <si>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</si>
  <si>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</si>
  <si>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</si>
  <si>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</si>
  <si>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</si>
  <si>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</si>
  <si>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</si>
  <si>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</si>
  <si>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</si>
  <si>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</si>
  <si>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</si>
  <si>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</si>
  <si>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</si>
  <si>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</si>
  <si>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</si>
  <si>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</si>
  <si>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</si>
  <si>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</si>
  <si>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</si>
  <si>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</si>
  <si>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</si>
  <si>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</si>
  <si>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</si>
  <si>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</si>
  <si>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</si>
  <si>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</si>
  <si>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</si>
  <si>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</si>
  <si>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</si>
  <si>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</si>
  <si>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</si>
  <si>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</si>
  <si>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</si>
  <si>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</si>
  <si>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</si>
  <si>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</si>
  <si>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</si>
  <si>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</si>
  <si>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</si>
  <si>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</si>
  <si>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</si>
  <si>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</si>
  <si>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</si>
  <si>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</si>
  <si>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</si>
  <si>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</si>
  <si>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</si>
  <si>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</si>
  <si>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</si>
  <si>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</si>
  <si>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</si>
  <si>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</si>
  <si>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</si>
  <si>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</si>
  <si>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</si>
  <si>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</si>
  <si>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</si>
  <si>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</si>
  <si>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</si>
  <si>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</si>
  <si>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</si>
  <si>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</si>
  <si>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</si>
  <si>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</si>
  <si>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</si>
  <si>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</si>
  <si>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</si>
  <si>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</si>
  <si>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</si>
  <si>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</si>
  <si>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</si>
  <si>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</si>
  <si>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</si>
  <si>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</si>
  <si>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</si>
  <si>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</si>
  <si>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</si>
  <si>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</si>
  <si>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</si>
  <si>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</si>
  <si>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</si>
  <si>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</si>
  <si>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</si>
  <si>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</si>
  <si>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</si>
  <si>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</si>
  <si>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</si>
  <si>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</si>
  <si>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</si>
  <si>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</si>
  <si>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</si>
  <si>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</si>
  <si>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</si>
  <si>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</si>
  <si>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</si>
  <si>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</si>
  <si>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</si>
  <si>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</si>
  <si>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</si>
  <si>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</si>
  <si>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</si>
  <si>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</si>
  <si>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</si>
  <si>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</si>
  <si>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</si>
  <si>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</si>
  <si>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</si>
  <si>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</si>
  <si>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</si>
  <si>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</si>
  <si>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</si>
  <si>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</si>
  <si>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</si>
  <si>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</si>
  <si>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</si>
  <si>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</si>
  <si>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</si>
  <si>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</si>
  <si>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</si>
  <si>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</si>
  <si>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</si>
  <si>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</si>
  <si>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</si>
  <si>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</si>
  <si>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</si>
  <si>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</si>
  <si>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</si>
  <si>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</si>
  <si>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</si>
  <si>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</si>
  <si>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</si>
  <si>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</si>
  <si>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</si>
  <si>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</si>
  <si>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</si>
  <si>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</si>
  <si>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</si>
  <si>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</si>
  <si>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</si>
  <si>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</si>
  <si>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</si>
  <si>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</si>
  <si>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</si>
  <si>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</si>
  <si>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</si>
  <si>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</si>
  <si>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</si>
  <si>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</si>
  <si>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</si>
  <si>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</si>
  <si>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</si>
  <si>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</si>
  <si>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</si>
  <si>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</si>
  <si>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</si>
  <si>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</si>
  <si>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</si>
  <si>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</si>
  <si>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</si>
  <si>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</si>
  <si>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</si>
  <si>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</si>
  <si>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</si>
  <si>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</si>
  <si>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</si>
  <si>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</si>
  <si>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</si>
  <si>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</si>
  <si>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</si>
  <si>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</si>
  <si>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</si>
  <si>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</si>
  <si>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</si>
  <si>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</si>
  <si>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</si>
  <si>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</si>
  <si>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</si>
  <si>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</si>
  <si>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</si>
  <si>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</si>
  <si>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</si>
  <si>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</si>
  <si>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</si>
  <si>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</si>
  <si>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</si>
  <si>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</si>
  <si>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</si>
  <si>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</si>
  <si>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</si>
  <si>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</si>
  <si>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</si>
  <si>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</si>
  <si>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</si>
  <si>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</si>
  <si>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</si>
  <si>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</si>
  <si>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</si>
  <si>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</si>
  <si>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</si>
  <si>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</si>
  <si>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</si>
  <si>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</si>
  <si>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</si>
  <si>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</si>
  <si>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</si>
  <si>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</si>
  <si>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</si>
  <si>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</si>
  <si>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</si>
  <si>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</si>
  <si>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</si>
  <si>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</si>
  <si>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</si>
  <si>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</si>
  <si>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</si>
  <si>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</si>
  <si>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</si>
  <si>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</si>
  <si>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</si>
  <si>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</si>
  <si>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</si>
  <si>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</si>
  <si>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</si>
  <si>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</si>
  <si>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</si>
  <si>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</si>
  <si>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</si>
  <si>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</si>
  <si>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</si>
  <si>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</si>
  <si>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</si>
  <si>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</si>
  <si>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</si>
  <si>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</si>
  <si>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</si>
  <si>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</si>
  <si>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</si>
  <si>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</si>
  <si>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</si>
  <si>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</si>
  <si>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</si>
  <si>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</si>
  <si>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</si>
  <si>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</si>
  <si>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</si>
  <si>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</si>
  <si>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</si>
  <si>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</si>
  <si>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</si>
  <si>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</si>
  <si>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</si>
  <si>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</si>
  <si>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</si>
  <si>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</si>
  <si>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</si>
  <si>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</si>
  <si>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</si>
  <si>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</si>
  <si>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</si>
  <si>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</si>
  <si>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</si>
  <si>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</si>
  <si>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</si>
  <si>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</si>
  <si>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</si>
  <si>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</si>
  <si>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</si>
  <si>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</si>
  <si>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</si>
  <si>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</si>
  <si>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</si>
  <si>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</si>
  <si>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</si>
  <si>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</si>
  <si>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</si>
  <si>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</si>
  <si>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</si>
  <si>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</si>
  <si>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</si>
  <si>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</si>
  <si>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</si>
  <si>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</si>
  <si>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</si>
  <si>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</si>
  <si>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</si>
  <si>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</si>
  <si>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</si>
  <si>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</si>
  <si>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</si>
  <si>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</si>
  <si>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</si>
  <si>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</si>
  <si>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</si>
  <si>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</si>
  <si>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</si>
  <si>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</si>
  <si>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</si>
  <si>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</si>
  <si>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</si>
  <si>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</si>
  <si>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</si>
  <si>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</si>
  <si>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</si>
  <si>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</si>
  <si>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</si>
  <si>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</si>
  <si>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</si>
  <si>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</si>
  <si>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</si>
  <si>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</si>
  <si>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</si>
  <si>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</si>
  <si>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</si>
  <si>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</si>
  <si>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</si>
  <si>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</si>
  <si>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</si>
  <si>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</si>
  <si>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</si>
  <si>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</si>
  <si>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</si>
  <si>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</si>
  <si>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</si>
  <si>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</si>
  <si>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</si>
  <si>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</si>
  <si>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</si>
  <si>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</si>
  <si>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</si>
  <si>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</si>
  <si>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</si>
  <si>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</si>
  <si>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</si>
  <si>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</si>
  <si>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</si>
  <si>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</si>
  <si>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</si>
  <si>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</si>
  <si>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</si>
  <si>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</si>
  <si>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</si>
  <si>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</si>
  <si>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</si>
  <si>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</si>
  <si>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</si>
  <si>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</si>
  <si>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</si>
  <si>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</si>
  <si>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</si>
  <si>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</si>
  <si>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</si>
  <si>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</si>
  <si>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</si>
  <si>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</si>
  <si>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</si>
  <si>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</si>
  <si>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</si>
  <si>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</si>
  <si>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</si>
  <si>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</si>
  <si>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</si>
  <si>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</si>
  <si>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</si>
  <si>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</si>
  <si>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</si>
  <si>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</si>
  <si>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</si>
  <si>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</si>
  <si>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</si>
  <si>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</si>
  <si>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</si>
  <si>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</si>
  <si>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</si>
  <si>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</si>
  <si>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</si>
  <si>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</si>
  <si>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</si>
  <si>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</si>
  <si>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</si>
  <si>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</si>
  <si>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</si>
  <si>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</si>
  <si>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</si>
  <si>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</si>
  <si>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</si>
  <si>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</si>
  <si>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</si>
  <si>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</si>
  <si>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</si>
  <si>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</si>
  <si>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</si>
  <si>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</si>
  <si>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</si>
  <si>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</si>
  <si>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</si>
  <si>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</si>
  <si>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</si>
  <si>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</si>
  <si>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</si>
  <si>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</si>
  <si>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</si>
  <si>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</si>
  <si>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</si>
  <si>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</si>
  <si>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</si>
  <si>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</si>
  <si>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</si>
  <si>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</si>
  <si>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</si>
  <si>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</si>
  <si>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</si>
  <si>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</si>
  <si>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</si>
  <si>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</si>
  <si>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</si>
  <si>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</si>
  <si>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</si>
  <si>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</si>
  <si>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</si>
  <si>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</si>
  <si>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</si>
  <si>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</si>
  <si>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</si>
  <si>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</si>
  <si>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</si>
  <si>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</si>
  <si>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</si>
  <si>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</si>
  <si>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</si>
  <si>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</si>
  <si>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</si>
  <si>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</si>
  <si>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</si>
  <si>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</si>
  <si>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</si>
  <si>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</si>
  <si>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</si>
  <si>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</si>
  <si>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</si>
  <si>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</si>
  <si>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</si>
  <si>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</si>
  <si>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</si>
  <si>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</si>
  <si>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</si>
  <si>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</si>
  <si>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</si>
  <si>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</si>
  <si>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</si>
  <si>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</si>
  <si>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</si>
  <si>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</si>
  <si>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</si>
  <si>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</si>
  <si>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</si>
  <si>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</si>
  <si>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</si>
  <si>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</si>
  <si>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</si>
  <si>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</si>
  <si>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</si>
  <si>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</si>
  <si>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</si>
  <si>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</si>
  <si>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</si>
  <si>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</si>
  <si>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</si>
  <si>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</si>
  <si>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</si>
  <si>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</si>
  <si>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</si>
  <si>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</si>
  <si>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</si>
  <si>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</si>
  <si>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</si>
  <si>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</si>
  <si>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</si>
  <si>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</si>
  <si>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</si>
  <si>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</si>
  <si>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</si>
  <si>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</si>
  <si>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</si>
  <si>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</si>
  <si>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</si>
  <si>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</si>
  <si>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</si>
  <si>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</si>
  <si>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</si>
  <si>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</si>
  <si>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</si>
  <si>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</si>
  <si>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</si>
  <si>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</si>
  <si>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</si>
  <si>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</si>
  <si>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</si>
  <si>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</si>
  <si>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</si>
  <si>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</si>
  <si>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</si>
  <si>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</si>
  <si>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</si>
  <si>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</si>
  <si>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</si>
  <si>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</si>
  <si>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</si>
  <si>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</si>
  <si>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</si>
  <si>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</si>
  <si>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</si>
  <si>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</si>
  <si>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</si>
  <si>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</si>
  <si>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</si>
  <si>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</si>
  <si>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</si>
  <si>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</si>
  <si>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</si>
  <si>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</si>
  <si>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</si>
  <si>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</si>
  <si>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</si>
  <si>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</si>
  <si>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</si>
  <si>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</si>
  <si>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</si>
  <si>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</si>
  <si>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</si>
  <si>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</si>
  <si>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</si>
  <si>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</si>
  <si>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</si>
  <si>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</si>
  <si>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</si>
  <si>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</si>
  <si>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</si>
  <si>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</si>
  <si>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</si>
  <si>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</si>
  <si>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</si>
  <si>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</si>
  <si>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</si>
  <si>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</si>
  <si>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</si>
  <si>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</si>
  <si>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</si>
  <si>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</si>
  <si>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</si>
  <si>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</si>
  <si>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</si>
  <si>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</si>
  <si>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</si>
  <si>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</si>
  <si>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</si>
  <si>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</si>
  <si>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</si>
  <si>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</si>
  <si>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</si>
  <si>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</si>
  <si>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</si>
  <si>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</si>
  <si>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</si>
  <si>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</si>
  <si>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</si>
  <si>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</si>
  <si>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</si>
  <si>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</si>
  <si>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</si>
  <si>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</si>
  <si>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</si>
  <si>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</si>
  <si>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</si>
  <si>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</si>
  <si>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</si>
  <si>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</si>
  <si>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</si>
  <si>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</si>
  <si>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</si>
  <si>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</si>
  <si>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</si>
  <si>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</si>
  <si>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</si>
  <si>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</si>
  <si>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</si>
  <si>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</si>
  <si>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</si>
  <si>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</si>
  <si>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</si>
  <si>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</si>
  <si>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</si>
  <si>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</si>
  <si>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</si>
  <si>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</si>
  <si>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</si>
  <si>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</si>
  <si>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</si>
  <si>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</si>
  <si>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</si>
  <si>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</si>
  <si>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</si>
  <si>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</si>
  <si>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</si>
  <si>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</si>
  <si>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</si>
  <si>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</si>
  <si>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</si>
  <si>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</si>
  <si>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</si>
  <si>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</si>
  <si>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</si>
  <si>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</si>
  <si>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</si>
  <si>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</si>
  <si>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</si>
  <si>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</si>
  <si>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</si>
  <si>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</si>
  <si>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</si>
  <si>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</si>
  <si>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</si>
  <si>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</si>
  <si>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</si>
  <si>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</si>
  <si>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</si>
  <si>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</si>
  <si>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</si>
  <si>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</si>
  <si>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</si>
  <si>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</si>
  <si>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</si>
  <si>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</si>
  <si>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</si>
  <si>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</si>
  <si>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</si>
  <si>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</si>
  <si>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</si>
  <si>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</si>
  <si>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</si>
  <si>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</si>
  <si>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</si>
  <si>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</si>
  <si>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</si>
  <si>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</si>
  <si>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</si>
  <si>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</si>
  <si>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</si>
  <si>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</si>
  <si>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</si>
  <si>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</si>
  <si>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</si>
  <si>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</si>
  <si>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</si>
  <si>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</si>
  <si>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</si>
  <si>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</si>
  <si>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</si>
  <si>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</si>
  <si>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</si>
  <si>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</si>
  <si>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</si>
  <si>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</si>
  <si>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</si>
  <si>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</si>
  <si>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</si>
  <si>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</si>
  <si>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</si>
  <si>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</si>
  <si>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</si>
  <si>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</si>
  <si>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</si>
  <si>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</si>
  <si>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</si>
  <si>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</si>
  <si>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</si>
  <si>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</si>
  <si>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</si>
  <si>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</si>
  <si>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</si>
  <si>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</si>
  <si>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</si>
  <si>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</si>
  <si>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</si>
  <si>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</si>
  <si>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</si>
  <si>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</si>
  <si>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</si>
  <si>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</si>
  <si>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</si>
  <si>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</si>
  <si>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</si>
  <si>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</si>
  <si>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</si>
  <si>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</si>
  <si>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</si>
  <si>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</si>
  <si>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</si>
  <si>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</si>
  <si>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</si>
  <si>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</si>
  <si>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</si>
  <si>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</si>
  <si>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</si>
  <si>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</si>
  <si>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</si>
  <si>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</si>
  <si>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</si>
  <si>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</si>
  <si>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</si>
  <si>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</si>
  <si>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</si>
  <si>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</si>
  <si>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</si>
  <si>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</si>
  <si>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</si>
  <si>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</si>
  <si>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</si>
  <si>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</si>
  <si>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</si>
  <si>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</si>
  <si>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</si>
  <si>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</si>
  <si>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</si>
  <si>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</si>
  <si>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</si>
  <si>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</si>
  <si>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</si>
  <si>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</si>
  <si>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</si>
  <si>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</si>
  <si>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</si>
  <si>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</si>
  <si>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</si>
  <si>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</si>
  <si>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</si>
  <si>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</si>
  <si>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</si>
  <si>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</si>
  <si>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</si>
  <si>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</si>
  <si>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</si>
  <si>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</si>
  <si>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</si>
  <si>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</si>
  <si>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</si>
  <si>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</si>
  <si>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</si>
  <si>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</si>
  <si>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</si>
  <si>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</si>
  <si>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</si>
  <si>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</si>
  <si>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</si>
  <si>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</si>
  <si>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</si>
  <si>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</si>
  <si>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</si>
  <si>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</si>
  <si>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</si>
  <si>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</si>
  <si>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</si>
  <si>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</si>
  <si>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</si>
  <si>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</si>
  <si>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</si>
  <si>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</si>
  <si>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</si>
  <si>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</si>
  <si>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</si>
  <si>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</si>
  <si>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</si>
  <si>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</si>
  <si>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</si>
  <si>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</si>
  <si>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</si>
  <si>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</si>
  <si>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</si>
  <si>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</si>
  <si>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</si>
  <si>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</si>
  <si>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</si>
  <si>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</si>
  <si>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</si>
  <si>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</si>
  <si>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</si>
  <si>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</si>
  <si>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</si>
  <si>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</si>
  <si>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</si>
  <si>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</si>
  <si>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</si>
  <si>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</si>
  <si>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</si>
  <si>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</si>
  <si>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</si>
  <si>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</si>
  <si>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</si>
  <si>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</si>
  <si>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</si>
  <si>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</si>
  <si>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</si>
  <si>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</si>
  <si>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</si>
  <si>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</si>
  <si>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</si>
  <si>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</si>
  <si>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</si>
  <si>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</si>
  <si>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</si>
  <si>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</si>
  <si>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</si>
  <si>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</si>
  <si>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</si>
  <si>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</si>
  <si>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</si>
  <si>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</si>
  <si>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</si>
  <si>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</si>
  <si>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</si>
  <si>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</si>
  <si>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</si>
  <si>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</si>
  <si>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</si>
  <si>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</si>
  <si>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</si>
  <si>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</si>
  <si>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</si>
  <si>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</si>
  <si>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</si>
  <si>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</si>
  <si>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</si>
  <si>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</si>
  <si>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</si>
  <si>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</si>
  <si>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</si>
  <si>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</si>
  <si>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</si>
  <si>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</si>
  <si>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</si>
  <si>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</si>
  <si>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</si>
  <si>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</si>
  <si>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</si>
  <si>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</si>
  <si>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</si>
  <si>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</si>
  <si>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</si>
  <si>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</si>
  <si>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</si>
  <si>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</si>
  <si>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</si>
  <si>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</si>
  <si>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</si>
  <si>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</si>
  <si>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</si>
  <si>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</si>
  <si>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</si>
  <si>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</si>
  <si>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</si>
  <si>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</si>
  <si>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</si>
  <si>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</si>
  <si>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</si>
  <si>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</si>
  <si>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</si>
  <si>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</si>
  <si>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</si>
  <si>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</si>
  <si>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</si>
  <si>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</si>
  <si>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</si>
  <si>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</si>
  <si>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</si>
  <si>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</si>
  <si>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</si>
  <si>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</si>
  <si>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</si>
  <si>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</si>
  <si>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</si>
  <si>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</si>
  <si>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</si>
  <si>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</si>
  <si>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</si>
  <si>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</si>
  <si>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</si>
  <si>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</si>
  <si>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</si>
  <si>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</si>
  <si>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</si>
  <si>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</si>
  <si>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</si>
  <si>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</si>
  <si>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</si>
  <si>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</si>
  <si>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</si>
  <si>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</si>
  <si>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</si>
  <si>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</si>
  <si>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</si>
  <si>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</si>
  <si>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</si>
  <si>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</si>
  <si>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</si>
  <si>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</si>
  <si>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</si>
  <si>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</si>
  <si>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</si>
  <si>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</si>
  <si>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</si>
  <si>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</si>
  <si>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</si>
  <si>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</si>
  <si>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</si>
  <si>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</si>
  <si>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</si>
  <si>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</si>
  <si>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</si>
  <si>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</si>
  <si>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</si>
  <si>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</si>
  <si>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</si>
  <si>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</si>
  <si>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</si>
  <si>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</si>
  <si>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</si>
  <si>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</si>
  <si>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</si>
  <si>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</si>
  <si>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</si>
  <si>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</si>
  <si>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</si>
  <si>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</si>
  <si>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</si>
  <si>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</si>
  <si>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</si>
  <si>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</si>
  <si>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</si>
  <si>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</si>
  <si>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</si>
  <si>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</si>
  <si>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</si>
  <si>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</si>
  <si>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</si>
  <si>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</si>
  <si>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</si>
  <si>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</si>
  <si>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</si>
  <si>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</si>
  <si>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</si>
  <si>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</si>
  <si>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</si>
  <si>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</si>
  <si>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</si>
  <si>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</si>
  <si>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</si>
  <si>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</si>
  <si>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</si>
  <si>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</si>
  <si>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</si>
  <si>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</si>
  <si>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</si>
  <si>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</si>
  <si>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</si>
  <si>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</si>
  <si>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</si>
  <si>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</si>
  <si>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</si>
  <si>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</si>
  <si>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</si>
  <si>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</si>
  <si>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</si>
  <si>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</si>
  <si>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</si>
  <si>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</si>
  <si>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</si>
  <si>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</si>
  <si>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</si>
  <si>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</si>
  <si>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</si>
  <si>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</si>
  <si>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</si>
  <si>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</si>
  <si>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</si>
  <si>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</si>
  <si>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</si>
  <si>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</si>
  <si>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</si>
  <si>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</si>
  <si>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</si>
  <si>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</si>
  <si>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</si>
  <si>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</si>
  <si>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</si>
  <si>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</si>
  <si>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</si>
  <si>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</si>
  <si>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</si>
  <si>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</si>
  <si>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</si>
  <si>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</si>
  <si>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</si>
  <si>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</si>
  <si>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</si>
  <si>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</si>
  <si>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</si>
  <si>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</si>
  <si>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</si>
  <si>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</si>
  <si>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</si>
  <si>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</si>
  <si>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</si>
  <si>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</si>
  <si>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</si>
  <si>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</si>
  <si>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</si>
  <si>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</si>
  <si>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</si>
  <si>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</si>
  <si>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</si>
  <si>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</si>
  <si>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</si>
  <si>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</si>
  <si>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</si>
  <si>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</si>
  <si>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</si>
  <si>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</si>
  <si>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</si>
  <si>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</si>
  <si>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</si>
  <si>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</si>
  <si>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</si>
  <si>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</si>
  <si>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</si>
  <si>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</si>
  <si>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</si>
  <si>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</si>
  <si>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</si>
  <si>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</si>
  <si>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</si>
  <si>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</si>
  <si>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</si>
  <si>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</si>
  <si>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</si>
  <si>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</si>
  <si>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</si>
  <si>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</si>
  <si>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</si>
  <si>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</si>
  <si>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</si>
  <si>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</si>
  <si>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</si>
  <si>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</si>
  <si>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</si>
  <si>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</si>
  <si>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</si>
  <si>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</si>
  <si>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</si>
  <si>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</si>
  <si>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</si>
  <si>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</si>
  <si>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</si>
  <si>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</si>
  <si>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</si>
  <si>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</si>
  <si>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</si>
  <si>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</si>
  <si>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</si>
  <si>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</si>
  <si>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</si>
  <si>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</si>
  <si>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</si>
  <si>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</si>
  <si>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</si>
  <si>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</si>
  <si>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</si>
  <si>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</si>
  <si>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</si>
  <si>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</si>
  <si>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</si>
  <si>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</si>
  <si>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</si>
  <si>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</si>
  <si>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</si>
  <si>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</si>
  <si>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</si>
  <si>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</si>
  <si>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</si>
  <si>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</si>
  <si>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</si>
  <si>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</si>
  <si>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</si>
  <si>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</si>
  <si>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</si>
  <si>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</si>
  <si>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</si>
  <si>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</si>
  <si>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</si>
  <si>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</si>
  <si>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</si>
  <si>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</si>
  <si>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</si>
  <si>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</si>
  <si>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</si>
  <si>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</si>
  <si>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</si>
  <si>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</si>
  <si>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</si>
  <si>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</si>
  <si>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</si>
  <si>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</si>
  <si>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</si>
  <si>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</si>
  <si>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</si>
  <si>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</si>
  <si>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</si>
  <si>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</si>
  <si>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</si>
  <si>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</si>
  <si>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</si>
  <si>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</si>
  <si>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</si>
  <si>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</si>
  <si>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</si>
  <si>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</si>
  <si>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</si>
  <si>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</si>
  <si>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</si>
  <si>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</si>
  <si>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</si>
  <si>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</si>
  <si>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</si>
  <si>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</si>
  <si>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</si>
  <si>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</si>
  <si>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</si>
  <si>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</si>
  <si>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</si>
  <si>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</si>
  <si>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</si>
  <si>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</si>
  <si>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</si>
  <si>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</si>
  <si>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</si>
  <si>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</si>
  <si>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</si>
  <si>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</si>
  <si>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</si>
  <si>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</si>
  <si>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</si>
  <si>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</si>
  <si>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</si>
  <si>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</si>
  <si>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</si>
  <si>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</si>
  <si>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</si>
  <si>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</si>
  <si>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</si>
  <si>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</si>
  <si>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</si>
  <si>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</si>
  <si>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</si>
  <si>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</si>
  <si>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</si>
  <si>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</si>
  <si>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</si>
  <si>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</si>
  <si>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</si>
  <si>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</si>
  <si>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</si>
  <si>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</si>
  <si>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</si>
  <si>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</si>
  <si>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</si>
  <si>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</si>
  <si>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</si>
  <si>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</si>
  <si>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</si>
  <si>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</si>
  <si>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</si>
  <si>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</si>
  <si>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</si>
  <si>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</si>
  <si>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</si>
  <si>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</si>
  <si>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</si>
  <si>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</si>
  <si>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</si>
  <si>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</si>
  <si>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</si>
  <si>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</si>
  <si>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</si>
  <si>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</si>
  <si>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</si>
  <si>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</si>
  <si>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</si>
  <si>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</si>
  <si>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</si>
  <si>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</si>
  <si>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</si>
  <si>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</si>
  <si>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</si>
  <si>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</si>
  <si>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</si>
  <si>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</si>
  <si>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</si>
  <si>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</si>
  <si>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</si>
  <si>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</si>
  <si>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</si>
  <si>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</si>
  <si>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</si>
  <si>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</si>
  <si>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</si>
  <si>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</si>
  <si>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</si>
  <si>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</si>
  <si>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</si>
  <si>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</si>
  <si>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</si>
  <si>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</si>
  <si>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</si>
  <si>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</si>
  <si>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</si>
  <si>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</si>
  <si>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</si>
  <si>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</si>
  <si>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</si>
  <si>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</si>
  <si>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</si>
  <si>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</si>
  <si>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</si>
  <si>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</si>
  <si>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</si>
  <si>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</si>
  <si>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</si>
  <si>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</si>
  <si>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</si>
  <si>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</si>
  <si>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</si>
  <si>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</si>
  <si>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</si>
  <si>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</si>
  <si>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</si>
  <si>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</si>
  <si>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</si>
  <si>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</si>
  <si>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</si>
  <si>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</si>
  <si>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</si>
  <si>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</si>
  <si>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</si>
  <si>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</si>
  <si>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</si>
  <si>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</si>
  <si>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</si>
  <si>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</si>
  <si>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</si>
  <si>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</si>
  <si>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</si>
  <si>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</si>
  <si>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</si>
  <si>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</si>
  <si>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</si>
  <si>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</si>
  <si>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</si>
  <si>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</si>
  <si>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</si>
  <si>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</si>
  <si>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</si>
  <si>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</si>
  <si>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</si>
  <si>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</si>
  <si>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</si>
  <si>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</si>
  <si>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</si>
  <si>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</si>
  <si>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</si>
  <si>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</si>
  <si>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</si>
  <si>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</si>
  <si>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</si>
  <si>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</si>
  <si>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</si>
  <si>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</si>
  <si>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</si>
  <si>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</si>
  <si>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</si>
  <si>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</si>
  <si>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</si>
  <si>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</si>
  <si>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</si>
  <si>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</si>
  <si>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</si>
  <si>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</si>
  <si>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</si>
  <si>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</si>
  <si>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</si>
  <si>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</si>
  <si>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</si>
  <si>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</si>
  <si>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</si>
  <si>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</si>
  <si>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</si>
  <si>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</si>
  <si>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</si>
  <si>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</si>
  <si>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</si>
  <si>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</si>
  <si>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</si>
  <si>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</si>
  <si>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</si>
  <si>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</si>
  <si>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</si>
  <si>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</si>
  <si>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</si>
  <si>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</si>
  <si>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</si>
  <si>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</si>
  <si>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</si>
  <si>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</si>
  <si>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</si>
  <si>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</si>
  <si>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</si>
  <si>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</si>
  <si>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</si>
  <si>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</si>
  <si>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</si>
  <si>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</si>
  <si>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</si>
  <si>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</si>
  <si>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</si>
  <si>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</si>
  <si>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</si>
  <si>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</si>
  <si>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</si>
  <si>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</si>
  <si>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</si>
  <si>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</si>
  <si>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</si>
  <si>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</si>
  <si>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</si>
  <si>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</si>
  <si>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</si>
  <si>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</si>
  <si>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</si>
  <si>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</si>
  <si>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</si>
  <si>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</si>
  <si>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</si>
  <si>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</si>
  <si>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</si>
  <si>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</si>
  <si>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</si>
  <si>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</si>
  <si>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</si>
  <si>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</si>
  <si>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</si>
  <si>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</si>
  <si>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</si>
  <si>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</si>
  <si>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</si>
  <si>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</si>
  <si>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</si>
  <si>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</si>
  <si>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</si>
  <si>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</si>
  <si>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</si>
  <si>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</si>
  <si>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</si>
  <si>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</si>
  <si>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</si>
  <si>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</si>
  <si>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</si>
  <si>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</si>
  <si>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</si>
  <si>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</si>
  <si>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</si>
  <si>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</si>
  <si>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</si>
  <si>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</si>
  <si>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</si>
  <si>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</si>
  <si>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</si>
  <si>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</si>
  <si>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</si>
  <si>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</si>
  <si>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</si>
  <si>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</si>
  <si>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</si>
  <si>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</si>
  <si>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</si>
  <si>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</si>
  <si>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</si>
  <si>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</si>
  <si>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</si>
  <si>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</si>
  <si>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</si>
  <si>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</si>
  <si>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</si>
  <si>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</si>
  <si>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</si>
  <si>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</si>
  <si>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</si>
  <si>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</si>
  <si>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</si>
  <si>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</si>
  <si>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</si>
  <si>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</si>
  <si>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</si>
  <si>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</si>
  <si>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</si>
  <si>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</si>
  <si>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</si>
  <si>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</si>
  <si>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</si>
  <si>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</si>
  <si>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</si>
  <si>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</si>
  <si>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</si>
  <si>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</si>
  <si>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</si>
  <si>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</si>
  <si>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</si>
  <si>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</si>
  <si>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</si>
  <si>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</si>
  <si>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</si>
  <si>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</si>
  <si>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</si>
  <si>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</si>
  <si>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</si>
  <si>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</si>
  <si>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</si>
  <si>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</si>
  <si>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</si>
  <si>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</si>
  <si>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</si>
  <si>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</si>
  <si>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</si>
  <si>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</si>
  <si>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</si>
  <si>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</si>
  <si>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</si>
  <si>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</si>
  <si>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</si>
  <si>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</si>
  <si>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</si>
  <si>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</si>
  <si>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</si>
  <si>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</si>
  <si>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</si>
  <si>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</si>
  <si>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</si>
  <si>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</si>
  <si>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</si>
  <si>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</si>
  <si>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</si>
  <si>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</si>
  <si>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</si>
  <si>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</si>
  <si>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</si>
  <si>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</si>
  <si>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</si>
  <si>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</si>
  <si>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</si>
  <si>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</si>
  <si>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</si>
  <si>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</si>
  <si>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</si>
  <si>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</si>
  <si>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</si>
  <si>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</si>
  <si>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</si>
  <si>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</si>
  <si>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</si>
  <si>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</si>
  <si>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</si>
  <si>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</si>
  <si>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</si>
  <si>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</si>
  <si>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</si>
  <si>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</si>
  <si>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</si>
  <si>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</si>
  <si>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</si>
  <si>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</si>
  <si>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</si>
  <si>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</si>
  <si>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</si>
  <si>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</si>
  <si>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</si>
  <si>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</si>
  <si>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</si>
  <si>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</si>
  <si>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</si>
  <si>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</si>
  <si>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</si>
  <si>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</si>
  <si>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</si>
  <si>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</si>
  <si>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</si>
  <si>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</si>
  <si>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</si>
  <si>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</si>
  <si>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</si>
  <si>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</si>
  <si>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</si>
  <si>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</si>
  <si>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</si>
  <si>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</si>
  <si>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</si>
  <si>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</si>
  <si>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</si>
  <si>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</si>
  <si>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</si>
  <si>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</si>
  <si>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</si>
  <si>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</si>
  <si>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</si>
  <si>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</si>
  <si>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</si>
  <si>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</si>
  <si>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</si>
  <si>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</si>
  <si>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</si>
  <si>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</si>
  <si>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</si>
  <si>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</si>
  <si>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</si>
  <si>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</si>
  <si>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</si>
  <si>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</si>
  <si>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</si>
  <si>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</si>
  <si>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</si>
  <si>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</si>
  <si>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</si>
  <si>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</si>
  <si>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</si>
  <si>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</si>
  <si>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</si>
  <si>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</si>
  <si>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</si>
  <si>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</si>
  <si>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</si>
  <si>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</si>
  <si>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</si>
  <si>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</si>
  <si>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</si>
  <si>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</si>
  <si>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</si>
  <si>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</si>
  <si>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</si>
  <si>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</si>
  <si>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</si>
  <si>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</si>
  <si>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</si>
  <si>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</si>
  <si>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</si>
  <si>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</si>
  <si>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</si>
  <si>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</si>
  <si>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</si>
  <si>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</si>
  <si>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</si>
  <si>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</si>
  <si>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</si>
  <si>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</si>
  <si>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</si>
  <si>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</si>
  <si>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</si>
  <si>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</si>
  <si>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</si>
  <si>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</si>
  <si>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</si>
  <si>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</si>
  <si>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</si>
  <si>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</si>
  <si>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</si>
  <si>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</si>
  <si>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</si>
  <si>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</si>
  <si>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</si>
  <si>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</si>
  <si>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</si>
  <si>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</si>
  <si>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</si>
  <si>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</si>
  <si>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</si>
  <si>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</si>
  <si>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</si>
  <si>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</si>
  <si>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</si>
  <si>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</si>
  <si>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</si>
  <si>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</si>
  <si>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</si>
  <si>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</si>
  <si>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</si>
  <si>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</si>
  <si>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</si>
  <si>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</si>
  <si>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</si>
  <si>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</si>
  <si>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</si>
  <si>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</si>
  <si>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</si>
  <si>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</si>
  <si>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</si>
  <si>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</si>
  <si>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</si>
  <si>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</si>
  <si>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</si>
  <si>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</si>
  <si>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</si>
  <si>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</si>
  <si>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</si>
  <si>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</si>
  <si>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</si>
  <si>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</si>
  <si>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</si>
  <si>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</si>
  <si>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</si>
  <si>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</si>
  <si>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</si>
  <si>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</si>
  <si>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</si>
  <si>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</si>
  <si>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</si>
  <si>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</si>
  <si>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</si>
  <si>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</si>
  <si>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</si>
  <si>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</si>
  <si>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</si>
  <si>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</si>
  <si>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</si>
  <si>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</si>
  <si>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</si>
  <si>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</si>
  <si>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</si>
  <si>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</si>
  <si>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</si>
  <si>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</si>
  <si>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</si>
  <si>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</si>
  <si>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</si>
  <si>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</si>
  <si>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</si>
  <si>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</si>
  <si>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</si>
  <si>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</si>
  <si>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</si>
  <si>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</si>
  <si>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</si>
  <si>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</si>
  <si>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</si>
  <si>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</si>
  <si>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</si>
  <si>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</si>
  <si>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</si>
  <si>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</si>
  <si>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</si>
  <si>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</si>
  <si>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</si>
  <si>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</si>
  <si>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</si>
  <si>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</si>
  <si>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</si>
  <si>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</si>
  <si>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</si>
  <si>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</si>
  <si>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</si>
  <si>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</si>
  <si>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</si>
  <si>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</si>
  <si>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</si>
  <si>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</si>
  <si>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</si>
  <si>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</si>
  <si>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</si>
  <si>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</si>
  <si>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</si>
  <si>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</si>
  <si>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</si>
  <si>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</si>
  <si>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</si>
  <si>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</si>
  <si>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</si>
  <si>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</si>
  <si>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</si>
  <si>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</si>
  <si>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</si>
  <si>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</si>
  <si>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</si>
  <si>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</si>
  <si>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</si>
  <si>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</si>
  <si>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</si>
  <si>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</si>
  <si>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</si>
  <si>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</si>
  <si>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</si>
  <si>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</si>
  <si>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</si>
  <si>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</si>
  <si>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</si>
  <si>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</si>
  <si>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</si>
  <si>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</si>
  <si>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</si>
  <si>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</si>
  <si>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</si>
  <si>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</si>
  <si>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</si>
  <si>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</si>
  <si>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</si>
  <si>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</si>
  <si>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</si>
  <si>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</si>
  <si>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</si>
  <si>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</si>
  <si>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</si>
  <si>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</si>
  <si>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</si>
  <si>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</si>
  <si>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</si>
  <si>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</si>
  <si>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</si>
  <si>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</si>
  <si>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</si>
  <si>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</si>
  <si>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</si>
  <si>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</si>
  <si>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</si>
  <si>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</si>
  <si>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</si>
  <si>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</si>
  <si>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</si>
  <si>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</si>
  <si>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</si>
  <si>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</si>
  <si>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</si>
  <si>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</si>
  <si>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</si>
  <si>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</si>
  <si>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</si>
  <si>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</si>
  <si>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</si>
  <si>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</si>
  <si>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</si>
  <si>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</si>
  <si>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</si>
  <si>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</si>
  <si>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</si>
  <si>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</si>
  <si>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</si>
  <si>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</si>
  <si>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</si>
  <si>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</si>
  <si>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</si>
  <si>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</si>
  <si>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</si>
  <si>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</si>
  <si>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</si>
  <si>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</si>
  <si>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</si>
  <si>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</si>
  <si>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</si>
  <si>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</si>
  <si>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</si>
  <si>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</si>
  <si>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</si>
  <si>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</si>
  <si>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</si>
  <si>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</si>
  <si>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</si>
  <si>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</si>
  <si>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</si>
  <si>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</si>
  <si>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</si>
  <si>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</si>
  <si>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</si>
  <si>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</si>
  <si>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</si>
  <si>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</si>
  <si>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</si>
  <si>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</si>
  <si>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</si>
  <si>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</si>
  <si>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</si>
  <si>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</si>
  <si>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</si>
  <si>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</si>
  <si>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</si>
  <si>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</si>
  <si>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</si>
  <si>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</si>
  <si>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</si>
  <si>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</si>
  <si>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</si>
  <si>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</si>
  <si>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</si>
  <si>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</si>
  <si>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</si>
  <si>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</si>
  <si>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</si>
  <si>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</si>
  <si>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</si>
  <si>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</si>
  <si>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</si>
  <si>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</si>
  <si>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</si>
  <si>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</si>
  <si>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</si>
  <si>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</si>
  <si>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</si>
  <si>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</si>
  <si>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</si>
  <si>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</si>
  <si>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</si>
  <si>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</si>
  <si>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</si>
  <si>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</si>
  <si>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</si>
  <si>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</si>
  <si>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</si>
  <si>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</si>
  <si>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</si>
  <si>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</si>
  <si>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</si>
  <si>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</si>
  <si>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</si>
  <si>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</si>
  <si>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</si>
  <si>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</si>
  <si>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</si>
  <si>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</si>
  <si>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</si>
  <si>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</si>
  <si>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</si>
  <si>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</si>
  <si>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</si>
  <si>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</si>
  <si>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</si>
  <si>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</si>
  <si>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</si>
  <si>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</si>
  <si>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</si>
  <si>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</si>
  <si>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</si>
  <si>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</si>
  <si>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</si>
  <si>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</si>
  <si>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</si>
  <si>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</si>
  <si>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</si>
  <si>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</si>
  <si>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</si>
  <si>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</si>
  <si>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</si>
  <si>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</si>
  <si>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</si>
  <si>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</si>
  <si>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</si>
  <si>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</si>
  <si>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</si>
  <si>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</si>
  <si>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</si>
  <si>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</si>
  <si>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</si>
  <si>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</si>
  <si>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</si>
  <si>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</si>
  <si>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</si>
  <si>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</si>
  <si>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</si>
  <si>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</si>
  <si>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</si>
  <si>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</si>
  <si>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</si>
  <si>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</si>
  <si>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</si>
  <si>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</si>
  <si>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</si>
  <si>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</si>
  <si>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</si>
  <si>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</si>
  <si>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</si>
  <si>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</si>
  <si>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</si>
  <si>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</si>
  <si>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</si>
  <si>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</si>
  <si>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</si>
  <si>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</si>
  <si>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</si>
  <si>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</si>
  <si>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</si>
  <si>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</si>
  <si>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</si>
  <si>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</si>
  <si>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</si>
  <si>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</si>
  <si>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</si>
  <si>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</si>
  <si>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</si>
  <si>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</si>
  <si>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</si>
  <si>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</si>
  <si>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</si>
  <si>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</si>
  <si>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</si>
  <si>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</si>
  <si>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</si>
  <si>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</si>
  <si>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</si>
  <si>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</si>
  <si>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</si>
  <si>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</si>
  <si>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</si>
  <si>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</si>
  <si>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</si>
  <si>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</si>
  <si>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</si>
  <si>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</si>
  <si>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</si>
  <si>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</si>
  <si>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</si>
  <si>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</si>
  <si>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</si>
  <si>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</si>
  <si>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</si>
  <si>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</si>
  <si>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</si>
  <si>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</si>
  <si>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</si>
  <si>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</si>
  <si>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</si>
  <si>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</si>
  <si>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</si>
  <si>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</si>
  <si>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</si>
  <si>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</si>
  <si>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</si>
  <si>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</si>
  <si>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</si>
  <si>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</si>
  <si>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</si>
  <si>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</si>
  <si>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</si>
  <si>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</si>
  <si>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</si>
  <si>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</si>
  <si>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</si>
  <si>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</si>
  <si>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</si>
  <si>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</si>
  <si>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</si>
  <si>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</si>
  <si>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</si>
  <si>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</si>
  <si>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</si>
  <si>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</si>
  <si>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</si>
  <si>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</si>
  <si>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</si>
  <si>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</si>
  <si>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</si>
  <si>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</si>
  <si>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</si>
  <si>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</si>
  <si>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</si>
  <si>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</si>
  <si>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</si>
  <si>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</si>
  <si>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</si>
  <si>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</si>
  <si>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</si>
  <si>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</si>
  <si>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</si>
  <si>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</si>
  <si>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</si>
  <si>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</si>
  <si>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</si>
  <si>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</si>
  <si>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</si>
  <si>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</si>
  <si>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</si>
  <si>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</si>
  <si>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</si>
  <si>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</si>
  <si>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</si>
  <si>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</si>
  <si>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</si>
  <si>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</si>
  <si>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</si>
  <si>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</si>
  <si>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</si>
  <si>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</si>
  <si>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</si>
  <si>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</si>
  <si>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</si>
  <si>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</si>
  <si>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</si>
  <si>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</si>
  <si>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</si>
  <si>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</si>
  <si>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</si>
  <si>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</si>
  <si>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</si>
  <si>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</si>
  <si>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</si>
  <si>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</si>
  <si>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</si>
  <si>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</si>
  <si>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</si>
  <si>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</si>
  <si>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</si>
  <si>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</si>
  <si>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</si>
  <si>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</si>
  <si>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</si>
  <si>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</si>
  <si>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</si>
  <si>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</si>
  <si>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</si>
  <si>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</si>
  <si>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</si>
  <si>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</si>
  <si>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</si>
  <si>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</si>
  <si>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</si>
  <si>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</si>
  <si>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</si>
  <si>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</si>
  <si>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</si>
  <si>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</si>
  <si>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</si>
  <si>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</si>
  <si>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</si>
  <si>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</si>
  <si>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</si>
  <si>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</si>
  <si>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</si>
  <si>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</si>
  <si>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</si>
  <si>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</si>
  <si>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</si>
  <si>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</si>
  <si>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</si>
  <si>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</si>
  <si>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</si>
  <si>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</si>
  <si>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</si>
  <si>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</si>
  <si>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</si>
  <si>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</si>
  <si>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</si>
  <si>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</si>
  <si>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</si>
  <si>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</si>
  <si>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</si>
  <si>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</si>
  <si>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</si>
  <si>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</si>
  <si>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</si>
  <si>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</si>
  <si>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</si>
  <si>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</si>
  <si>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</si>
  <si>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</si>
  <si>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</si>
  <si>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</si>
  <si>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</si>
  <si>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</si>
  <si>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</si>
  <si>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</si>
  <si>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</si>
  <si>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</si>
  <si>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</si>
  <si>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</si>
  <si>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</si>
  <si>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</si>
  <si>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</si>
  <si>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</si>
  <si>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</si>
  <si>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</si>
  <si>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</si>
  <si>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</si>
  <si>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</si>
  <si>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</si>
  <si>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</si>
  <si>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</si>
  <si>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</si>
  <si>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</si>
  <si>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</si>
  <si>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</si>
  <si>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</si>
  <si>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</si>
  <si>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</si>
  <si>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</si>
  <si>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</si>
  <si>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</si>
  <si>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</si>
  <si>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</si>
  <si>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</si>
  <si>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</si>
  <si>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</si>
  <si>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</si>
  <si>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</si>
  <si>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</si>
  <si>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</si>
  <si>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</si>
  <si>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</si>
  <si>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</si>
  <si>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</si>
  <si>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</si>
  <si>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</si>
  <si>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</si>
  <si>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</si>
  <si>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</si>
  <si>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</si>
  <si>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</si>
  <si>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</si>
  <si>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</si>
  <si>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</si>
  <si>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</si>
  <si>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</si>
  <si>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</si>
  <si>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</si>
  <si>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</si>
  <si>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</si>
  <si>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</si>
  <si>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</si>
  <si>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</si>
  <si>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</si>
  <si>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</si>
  <si>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</si>
  <si>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</si>
  <si>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</si>
  <si>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</si>
  <si>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</si>
  <si>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</si>
  <si>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</si>
  <si>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</si>
  <si>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</si>
  <si>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</si>
  <si>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</si>
  <si>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</si>
  <si>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</si>
  <si>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</si>
  <si>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</si>
  <si>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</si>
  <si>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</si>
  <si>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</si>
  <si>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</si>
  <si>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</si>
  <si>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</si>
  <si>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</si>
  <si>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</si>
  <si>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</si>
  <si>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</si>
  <si>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</si>
  <si>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</si>
  <si>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</si>
  <si>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</si>
  <si>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</si>
  <si>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</si>
  <si>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</si>
  <si>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</si>
  <si>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</si>
  <si>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</si>
  <si>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</si>
  <si>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</si>
  <si>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</si>
  <si>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</si>
  <si>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</si>
  <si>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</si>
  <si>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</si>
  <si>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</si>
  <si>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</si>
  <si>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</si>
  <si>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</si>
  <si>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</si>
  <si>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</si>
  <si>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</si>
  <si>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</si>
  <si>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</si>
  <si>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</si>
  <si>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</si>
  <si>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</si>
  <si>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</si>
  <si>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</si>
  <si>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</si>
  <si>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</si>
  <si>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</si>
  <si>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</si>
  <si>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</si>
  <si>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</si>
  <si>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</si>
  <si>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</si>
  <si>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</si>
  <si>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</si>
  <si>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</si>
  <si>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</si>
  <si>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</si>
  <si>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</si>
  <si>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</si>
  <si>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</si>
  <si>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</si>
  <si>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</si>
  <si>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</si>
  <si>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</si>
  <si>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</si>
  <si>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</si>
  <si>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</si>
  <si>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</si>
  <si>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</si>
  <si>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</si>
  <si>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</si>
  <si>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</si>
  <si>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</si>
  <si>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</si>
  <si>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</si>
  <si>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</si>
  <si>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</si>
  <si>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</si>
  <si>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</si>
  <si>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</si>
  <si>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</si>
  <si>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</si>
  <si>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</si>
  <si>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</si>
  <si>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</si>
  <si>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</si>
  <si>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</si>
  <si>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</si>
  <si>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</si>
  <si>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</si>
  <si>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</si>
  <si>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</si>
  <si>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</si>
  <si>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</si>
  <si>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</si>
  <si>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</si>
  <si>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</si>
  <si>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</si>
  <si>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</si>
  <si>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</si>
  <si>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</si>
  <si>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</si>
  <si>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</si>
  <si>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</si>
  <si>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</si>
  <si>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</si>
  <si>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</si>
  <si>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</si>
  <si>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</si>
  <si>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</si>
  <si>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</si>
  <si>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</si>
  <si>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</si>
  <si>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</si>
  <si>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</si>
  <si>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</si>
  <si>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</si>
  <si>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</si>
  <si>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</si>
  <si>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</si>
  <si>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</si>
  <si>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</si>
  <si>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</si>
  <si>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</si>
  <si>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</si>
  <si>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</si>
  <si>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</si>
  <si>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</si>
  <si>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</si>
  <si>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</si>
  <si>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</si>
  <si>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</si>
  <si>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</si>
  <si>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</si>
  <si>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</si>
  <si>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</si>
  <si>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</si>
  <si>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</si>
  <si>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</si>
  <si>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</si>
  <si>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</si>
  <si>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</si>
  <si>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</si>
  <si>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</si>
  <si>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</si>
  <si>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</si>
  <si>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</si>
  <si>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</si>
  <si>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</si>
  <si>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</si>
  <si>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</si>
  <si>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</si>
  <si>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</si>
  <si>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</si>
  <si>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</si>
  <si>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</si>
  <si>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</si>
  <si>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</si>
  <si>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</si>
  <si>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</si>
  <si>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</si>
  <si>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</si>
  <si>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</si>
  <si>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</si>
  <si>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</si>
  <si>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</si>
  <si>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</si>
  <si>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</si>
  <si>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</si>
  <si>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</si>
  <si>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</si>
  <si>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</si>
  <si>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</si>
  <si>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</si>
  <si>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</si>
  <si>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</si>
  <si>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</si>
  <si>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</si>
  <si>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</si>
  <si>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</si>
  <si>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</si>
  <si>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</si>
  <si>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</si>
  <si>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</si>
  <si>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</si>
  <si>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</si>
  <si>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</si>
  <si>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</si>
  <si>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</si>
  <si>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</si>
  <si>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</si>
  <si>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</si>
  <si>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</si>
  <si>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</si>
  <si>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</si>
  <si>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</si>
  <si>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</si>
  <si>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</si>
  <si>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</si>
  <si>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</si>
  <si>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</si>
  <si>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</si>
  <si>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</si>
  <si>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</si>
  <si>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</si>
  <si>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</si>
  <si>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</si>
  <si>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</si>
  <si>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</si>
  <si>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</si>
  <si>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</si>
  <si>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</si>
  <si>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</si>
  <si>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</si>
  <si>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</si>
  <si>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</si>
  <si>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</si>
  <si>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</si>
  <si>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</si>
  <si>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</si>
  <si>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</si>
  <si>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</si>
  <si>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</si>
  <si>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</si>
  <si>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</si>
  <si>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</si>
  <si>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</si>
  <si>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</si>
  <si>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</si>
  <si>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</si>
  <si>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</si>
  <si>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</si>
  <si>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</si>
  <si>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</si>
  <si>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</si>
  <si>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</si>
  <si>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</si>
  <si>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</si>
  <si>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</si>
  <si>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</si>
  <si>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</si>
  <si>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</si>
  <si>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</si>
  <si>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</si>
  <si>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</si>
  <si>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</si>
  <si>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</si>
  <si>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</si>
  <si>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</si>
  <si>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</si>
  <si>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</si>
  <si>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</si>
  <si>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</si>
  <si>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</si>
  <si>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</si>
  <si>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</si>
  <si>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</si>
  <si>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</si>
  <si>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</si>
  <si>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</si>
  <si>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</si>
  <si>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</si>
  <si>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</si>
  <si>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</si>
  <si>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</si>
  <si>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</si>
  <si>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</si>
  <si>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</si>
  <si>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</si>
  <si>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</si>
  <si>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</si>
  <si>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</si>
  <si>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</si>
  <si>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</si>
  <si>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</si>
  <si>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</si>
  <si>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</si>
  <si>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</si>
  <si>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</si>
  <si>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</si>
  <si>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</si>
  <si>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</si>
  <si>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</si>
  <si>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</si>
  <si>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</si>
  <si>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</si>
  <si>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</si>
  <si>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</si>
  <si>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</si>
  <si>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</si>
  <si>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</si>
  <si>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</si>
  <si>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</si>
  <si>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</si>
  <si>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</si>
  <si>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</si>
  <si>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</si>
  <si>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</si>
  <si>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</si>
  <si>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</si>
  <si>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</si>
  <si>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</si>
  <si>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</si>
  <si>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</si>
  <si>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</si>
  <si>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</si>
  <si>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</si>
  <si>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</si>
  <si>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</si>
  <si>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</si>
  <si>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</si>
  <si>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</si>
  <si>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</si>
  <si>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</si>
  <si>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</si>
  <si>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</si>
  <si>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</si>
  <si>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</si>
  <si>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</si>
  <si>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</si>
  <si>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</si>
  <si>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</si>
  <si>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</si>
  <si>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</si>
  <si>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</si>
  <si>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</si>
  <si>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</si>
  <si>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</si>
  <si>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</si>
  <si>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</si>
  <si>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</si>
  <si>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</si>
  <si>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</si>
  <si>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</si>
  <si>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</si>
  <si>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</si>
  <si>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</si>
  <si>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</si>
  <si>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</si>
  <si>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</si>
  <si>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</si>
  <si>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</si>
  <si>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</si>
  <si>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</si>
  <si>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</si>
  <si>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</si>
  <si>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</si>
  <si>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</si>
  <si>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</si>
  <si>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</si>
  <si>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</si>
  <si>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</si>
  <si>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</si>
  <si>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</si>
  <si>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</si>
  <si>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</si>
  <si>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</si>
  <si>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</si>
  <si>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</si>
  <si>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</si>
  <si>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</si>
  <si>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</si>
  <si>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</si>
  <si>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</si>
  <si>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</si>
  <si>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</si>
  <si>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</si>
  <si>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</si>
  <si>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</si>
  <si>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</si>
  <si>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</si>
  <si>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</si>
  <si>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</si>
  <si>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</si>
  <si>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</si>
  <si>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</si>
  <si>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</si>
  <si>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</si>
  <si>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</si>
  <si>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</si>
  <si>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</si>
  <si>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</si>
  <si>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</si>
  <si>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</si>
  <si>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</si>
  <si>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</si>
  <si>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</si>
  <si>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</si>
  <si>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</si>
  <si>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</si>
  <si>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</si>
  <si>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</si>
  <si>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</si>
  <si>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</si>
  <si>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</si>
  <si>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</si>
  <si>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</si>
  <si>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</si>
  <si>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</si>
  <si>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</si>
  <si>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</si>
  <si>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</si>
  <si>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</si>
  <si>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</si>
  <si>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</si>
  <si>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</si>
  <si>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</si>
  <si>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</si>
  <si>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</si>
  <si>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</si>
  <si>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</si>
  <si>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</si>
  <si>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</si>
  <si>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</si>
  <si>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</si>
  <si>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</si>
  <si>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</si>
  <si>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</si>
  <si>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</si>
  <si>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</si>
  <si>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</si>
  <si>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</si>
  <si>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</si>
  <si>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</si>
  <si>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</si>
  <si>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</si>
  <si>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</si>
  <si>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</si>
  <si>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</si>
  <si>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</si>
  <si>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</si>
  <si>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</si>
  <si>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</si>
  <si>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</si>
  <si>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</si>
  <si>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</si>
  <si>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</si>
  <si>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</si>
  <si>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</si>
  <si>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</si>
  <si>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</si>
  <si>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</si>
  <si>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</si>
  <si>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</si>
  <si>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</si>
  <si>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</si>
  <si>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</si>
  <si>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</si>
  <si>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</si>
  <si>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</si>
  <si>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</si>
  <si>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</si>
  <si>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</si>
  <si>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</si>
  <si>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</si>
  <si>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</si>
  <si>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</si>
  <si>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</si>
  <si>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</si>
  <si>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</si>
  <si>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</si>
  <si>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</si>
  <si>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</si>
  <si>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</si>
  <si>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</si>
  <si>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</si>
  <si>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</si>
  <si>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</si>
  <si>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</si>
  <si>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</si>
  <si>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</si>
  <si>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</si>
  <si>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</si>
  <si>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</si>
  <si>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</si>
  <si>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</si>
  <si>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</si>
  <si>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</si>
  <si>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</si>
  <si>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</si>
  <si>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</si>
  <si>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</si>
  <si>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</si>
  <si>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</si>
  <si>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</si>
  <si>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</si>
  <si>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</si>
  <si>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</si>
  <si>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</si>
  <si>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</si>
  <si>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</si>
  <si>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</si>
  <si>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</si>
  <si>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</si>
  <si>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</si>
  <si>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</si>
  <si>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</si>
  <si>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</si>
  <si>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</si>
  <si>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</si>
  <si>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</si>
  <si>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</si>
  <si>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</si>
  <si>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</si>
  <si>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</si>
  <si>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</si>
  <si>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</si>
  <si>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</si>
  <si>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</si>
  <si>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</si>
  <si>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</si>
  <si>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</si>
  <si>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</si>
  <si>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</si>
  <si>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</si>
  <si>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</si>
  <si>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</si>
  <si>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</si>
  <si>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</si>
  <si>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</si>
  <si>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</si>
  <si>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</si>
  <si>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</si>
  <si>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</si>
  <si>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</si>
  <si>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</si>
  <si>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</si>
  <si>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</si>
  <si>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</si>
  <si>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</si>
  <si>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</si>
  <si>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</si>
  <si>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</si>
  <si>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</si>
  <si>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</si>
  <si>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</si>
  <si>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</si>
  <si>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</si>
  <si>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</si>
  <si>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</si>
  <si>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</si>
  <si>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</si>
  <si>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</si>
  <si>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</si>
  <si>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</si>
  <si>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</si>
  <si>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</si>
  <si>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</si>
  <si>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</si>
  <si>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</si>
  <si>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</si>
  <si>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</si>
  <si>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</si>
  <si>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</si>
  <si>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</si>
  <si>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</si>
  <si>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</si>
  <si>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</si>
  <si>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</si>
  <si>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</si>
  <si>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</si>
  <si>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</si>
  <si>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</si>
  <si>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</si>
  <si>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</si>
  <si>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</si>
  <si>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</si>
  <si>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</si>
  <si>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</si>
  <si>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</si>
  <si>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</si>
  <si>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</si>
  <si>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</si>
  <si>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</si>
  <si>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</si>
  <si>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</si>
  <si>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</si>
  <si>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</si>
  <si>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</si>
  <si>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</si>
  <si>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</si>
  <si>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</si>
  <si>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</si>
  <si>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</si>
  <si>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</si>
  <si>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</si>
  <si>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</si>
  <si>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</si>
  <si>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</si>
  <si>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</si>
  <si>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</si>
  <si>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</si>
  <si>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</si>
  <si>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</si>
  <si>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</si>
  <si>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</si>
  <si>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</si>
  <si>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</si>
  <si>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</si>
  <si>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</si>
  <si>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</si>
  <si>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</si>
  <si>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</si>
  <si>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</si>
  <si>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</si>
  <si>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</si>
  <si>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</si>
  <si>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</si>
  <si>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</si>
  <si>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</si>
  <si>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</si>
  <si>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</si>
  <si>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</si>
  <si>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</si>
  <si>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</si>
  <si>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</si>
  <si>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</si>
  <si>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</si>
  <si>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</si>
  <si>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</si>
  <si>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</si>
  <si>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</si>
  <si>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</si>
  <si>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</si>
  <si>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</si>
  <si>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</si>
  <si>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</si>
  <si>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</si>
  <si>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</si>
  <si>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</si>
  <si>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</si>
  <si>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</si>
  <si>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</si>
  <si>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</si>
  <si>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</si>
  <si>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</si>
  <si>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</si>
  <si>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</si>
  <si>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</si>
  <si>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</si>
  <si>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</si>
  <si>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</si>
  <si>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</si>
  <si>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</si>
  <si>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</si>
  <si>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</si>
  <si>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</si>
  <si>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</si>
  <si>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</si>
  <si>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</si>
  <si>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</si>
  <si>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</si>
  <si>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</si>
  <si>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</si>
  <si>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</si>
  <si>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</si>
  <si>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</si>
  <si>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</si>
  <si>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</si>
  <si>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</si>
  <si>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</si>
  <si>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</si>
  <si>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</si>
  <si>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</si>
  <si>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</si>
  <si>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</si>
  <si>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</si>
  <si>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</si>
  <si>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</si>
  <si>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</si>
  <si>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</si>
  <si>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</si>
  <si>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</si>
  <si>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</si>
  <si>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</si>
  <si>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</si>
  <si>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</si>
  <si>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</si>
  <si>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</si>
  <si>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</si>
  <si>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</si>
  <si>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</si>
  <si>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</si>
  <si>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</si>
  <si>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</si>
  <si>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</si>
  <si>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</si>
  <si>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</si>
  <si>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</si>
  <si>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</si>
  <si>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</si>
  <si>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</si>
  <si>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</si>
  <si>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</si>
  <si>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</si>
  <si>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</si>
  <si>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</si>
  <si>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</si>
  <si>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</si>
  <si>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</si>
  <si>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</si>
  <si>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</si>
  <si>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</si>
  <si>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</si>
  <si>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</si>
  <si>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</si>
  <si>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</si>
  <si>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</si>
  <si>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</si>
  <si>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</si>
  <si>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</si>
  <si>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</si>
  <si>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</si>
  <si>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</si>
  <si>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</si>
  <si>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</si>
  <si>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</si>
  <si>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</si>
  <si>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</si>
  <si>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</si>
  <si>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</si>
  <si>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</si>
  <si>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</si>
  <si>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</si>
  <si>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</si>
  <si>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</si>
  <si>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</si>
  <si>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</si>
  <si>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</si>
  <si>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</si>
  <si>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</si>
  <si>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</si>
  <si>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</si>
  <si>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</si>
  <si>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</si>
  <si>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</si>
  <si>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</si>
  <si>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</si>
  <si>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</si>
  <si>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</si>
  <si>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</si>
  <si>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</si>
  <si>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</si>
  <si>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</si>
  <si>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</si>
  <si>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</si>
  <si>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</si>
  <si>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</si>
  <si>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</si>
  <si>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</si>
  <si>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</si>
  <si>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</si>
  <si>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</si>
  <si>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</si>
  <si>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</si>
  <si>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</si>
  <si>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</si>
  <si>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</si>
  <si>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</si>
  <si>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</si>
  <si>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</si>
  <si>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</si>
  <si>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</si>
  <si>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</si>
  <si>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</si>
  <si>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</si>
  <si>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</si>
  <si>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</si>
  <si>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</si>
  <si>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</si>
  <si>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</si>
  <si>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</si>
  <si>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</si>
  <si>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</si>
  <si>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</si>
  <si>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</si>
  <si>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</si>
  <si>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</si>
  <si>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</si>
  <si>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</si>
  <si>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</si>
  <si>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</si>
  <si>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</si>
  <si>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</si>
  <si>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</si>
  <si>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</si>
  <si>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</si>
  <si>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</si>
  <si>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</si>
  <si>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</si>
  <si>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</si>
  <si>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</si>
  <si>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</si>
  <si>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</si>
  <si>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</si>
  <si>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</si>
  <si>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</si>
  <si>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</si>
  <si>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</si>
  <si>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</si>
  <si>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</si>
  <si>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</si>
  <si>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</si>
  <si>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</si>
  <si>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</si>
  <si>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</si>
  <si>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</si>
  <si>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</si>
  <si>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</si>
  <si>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</si>
  <si>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</si>
  <si>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</si>
  <si>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</si>
  <si>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</si>
  <si>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</si>
  <si>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</si>
  <si>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</si>
  <si>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</si>
  <si>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</si>
  <si>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</si>
  <si>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</si>
  <si>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</si>
  <si>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</si>
  <si>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</si>
  <si>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</si>
  <si>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</si>
  <si>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</si>
  <si>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</si>
  <si>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</si>
  <si>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</si>
  <si>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</si>
  <si>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</si>
  <si>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</si>
  <si>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</si>
  <si>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</si>
  <si>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</si>
  <si>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</si>
  <si>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</si>
  <si>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</si>
  <si>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</si>
  <si>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</si>
  <si>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</si>
  <si>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</si>
  <si>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</si>
  <si>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</si>
  <si>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</si>
  <si>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</si>
  <si>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</si>
  <si>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</si>
  <si>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</si>
  <si>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</si>
  <si>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</si>
  <si>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</si>
  <si>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</si>
  <si>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</si>
  <si>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</si>
  <si>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</si>
  <si>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</si>
  <si>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</si>
  <si>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</si>
  <si>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</si>
  <si>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</si>
  <si>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</si>
  <si>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</si>
  <si>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</si>
  <si>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</si>
  <si>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</si>
  <si>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</si>
  <si>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</si>
  <si>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</si>
  <si>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</si>
  <si>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</si>
  <si>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</si>
  <si>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</si>
  <si>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</si>
  <si>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</si>
  <si>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</si>
  <si>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</si>
  <si>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</si>
  <si>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</si>
  <si>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</si>
  <si>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</si>
  <si>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</si>
  <si>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</si>
  <si>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</si>
  <si>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</si>
  <si>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</si>
  <si>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</si>
  <si>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</si>
  <si>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</si>
  <si>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</si>
  <si>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</si>
  <si>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</si>
  <si>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</si>
  <si>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</si>
  <si>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</si>
  <si>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</si>
  <si>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</si>
  <si>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</si>
  <si>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</si>
  <si>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</si>
  <si>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</si>
  <si>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</si>
  <si>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</si>
  <si>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</si>
  <si>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</si>
  <si>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</si>
  <si>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</si>
  <si>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</si>
  <si>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</si>
  <si>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</si>
  <si>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</si>
  <si>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</si>
  <si>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</si>
  <si>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</si>
  <si>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</si>
  <si>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</si>
  <si>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</si>
  <si>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</si>
  <si>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</si>
  <si>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</si>
  <si>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</si>
  <si>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</si>
  <si>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</si>
  <si>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</si>
  <si>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</si>
  <si>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</si>
  <si>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</si>
  <si>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</si>
  <si>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</si>
  <si>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</si>
  <si>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</si>
  <si>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</si>
  <si>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</si>
  <si>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</si>
  <si>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</si>
  <si>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</si>
  <si>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</si>
  <si>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</si>
  <si>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</si>
  <si>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</si>
  <si>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</si>
  <si>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</si>
  <si>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</si>
  <si>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</si>
  <si>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</si>
  <si>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</si>
  <si>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</si>
  <si>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</si>
  <si>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</si>
  <si>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</si>
  <si>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</si>
  <si>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</si>
  <si>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</si>
  <si>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</si>
  <si>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</si>
  <si>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</si>
  <si>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</si>
  <si>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</si>
  <si>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</si>
  <si>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</si>
  <si>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</si>
  <si>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</si>
  <si>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</si>
  <si>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</si>
  <si>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</si>
  <si>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</si>
  <si>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</si>
  <si>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</si>
  <si>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</si>
  <si>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</si>
  <si>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</si>
  <si>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</si>
  <si>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</si>
  <si>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</si>
  <si>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</si>
  <si>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</si>
  <si>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</si>
  <si>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</si>
  <si>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</si>
  <si>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</si>
  <si>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</si>
  <si>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</si>
  <si>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</si>
  <si>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</si>
  <si>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</si>
  <si>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</si>
  <si>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</si>
  <si>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</si>
  <si>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</si>
  <si>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</si>
  <si>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</si>
  <si>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</si>
  <si>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</si>
  <si>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</si>
  <si>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</si>
  <si>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</si>
  <si>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</si>
  <si>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</si>
  <si>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</si>
  <si>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</si>
  <si>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</si>
  <si>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</si>
  <si>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</si>
  <si>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</si>
  <si>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</si>
  <si>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</si>
  <si>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</si>
  <si>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</si>
  <si>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</si>
  <si>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</si>
  <si>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</si>
  <si>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</si>
  <si>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</si>
  <si>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</si>
  <si>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</si>
  <si>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</si>
  <si>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</si>
  <si>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</si>
  <si>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</si>
  <si>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</si>
  <si>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</si>
  <si>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</si>
  <si>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</si>
  <si>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</si>
  <si>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</si>
  <si>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</si>
  <si>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</si>
  <si>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</si>
  <si>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</si>
  <si>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</si>
  <si>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</si>
  <si>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</si>
  <si>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</si>
  <si>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</si>
  <si>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</si>
  <si>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</si>
  <si>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</si>
  <si>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</si>
  <si>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</si>
  <si>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</si>
  <si>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</si>
  <si>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</si>
  <si>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</si>
  <si>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</si>
  <si>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</si>
  <si>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</si>
  <si>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</si>
  <si>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</si>
  <si>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</si>
  <si>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</si>
  <si>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</si>
  <si>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</si>
  <si>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</si>
  <si>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</si>
  <si>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</si>
  <si>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</si>
  <si>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</si>
  <si>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</si>
  <si>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</si>
  <si>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</si>
  <si>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</si>
  <si>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</si>
  <si>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</si>
  <si>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</si>
  <si>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</si>
  <si>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</si>
  <si>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</si>
  <si>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</si>
  <si>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</si>
  <si>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</si>
  <si>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</si>
  <si>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</si>
  <si>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</si>
  <si>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</si>
  <si>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</si>
  <si>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</si>
  <si>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</si>
  <si>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</si>
  <si>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</si>
  <si>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</si>
  <si>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</si>
  <si>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</si>
  <si>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</si>
  <si>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</si>
  <si>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</si>
  <si>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</si>
  <si>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</si>
  <si>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</si>
  <si>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</si>
  <si>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</si>
  <si>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</si>
  <si>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</si>
  <si>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</si>
  <si>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</si>
  <si>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</si>
  <si>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</si>
  <si>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</si>
  <si>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</si>
  <si>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</si>
  <si>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</si>
  <si>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</si>
  <si>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</si>
  <si>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</si>
  <si>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</si>
  <si>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</si>
  <si>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</si>
  <si>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</si>
  <si>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</si>
  <si>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</si>
  <si>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</si>
  <si>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</si>
  <si>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</si>
  <si>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</si>
  <si>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</si>
  <si>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</si>
  <si>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</si>
  <si>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</si>
  <si>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</si>
  <si>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</si>
  <si>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</si>
  <si>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</si>
  <si>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</si>
  <si>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</si>
  <si>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</si>
  <si>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</si>
  <si>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</si>
  <si>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</si>
  <si>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</si>
  <si>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</si>
  <si>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</si>
  <si>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</si>
  <si>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</si>
  <si>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</si>
  <si>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</si>
  <si>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</si>
  <si>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</si>
  <si>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</si>
  <si>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</si>
  <si>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</si>
  <si>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</si>
  <si>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</si>
  <si>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</si>
  <si>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</si>
  <si>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</si>
  <si>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</si>
  <si>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</si>
  <si>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</si>
  <si>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</si>
  <si>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</si>
  <si>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</si>
  <si>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</si>
  <si>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</si>
  <si>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</si>
  <si>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</si>
  <si>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</si>
  <si>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</si>
  <si>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</si>
  <si>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</si>
  <si>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</si>
  <si>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</si>
  <si>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</si>
  <si>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</si>
  <si>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</si>
  <si>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</si>
  <si>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</si>
  <si>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</si>
  <si>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</si>
  <si>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</si>
  <si>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</si>
  <si>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</si>
  <si>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</si>
  <si>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</si>
  <si>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</si>
  <si>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</si>
  <si>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</si>
  <si>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</si>
  <si>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</si>
  <si>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</si>
  <si>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</si>
  <si>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</si>
  <si>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</si>
  <si>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</si>
  <si>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</si>
  <si>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</si>
  <si>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</si>
  <si>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</si>
  <si>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</si>
  <si>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</si>
  <si>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</si>
  <si>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</si>
  <si>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</si>
  <si>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</si>
  <si>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</si>
  <si>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</si>
  <si>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</si>
  <si>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</si>
  <si>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</si>
  <si>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</si>
  <si>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</si>
  <si>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</si>
  <si>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</si>
  <si>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</si>
  <si>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</si>
  <si>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</si>
  <si>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</si>
  <si>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</si>
  <si>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</si>
  <si>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</si>
  <si>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</si>
  <si>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</si>
  <si>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</si>
  <si>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</si>
  <si>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</si>
  <si>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</si>
  <si>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</si>
  <si>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</si>
  <si>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</si>
  <si>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</si>
  <si>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</si>
  <si>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</si>
  <si>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</si>
  <si>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</si>
  <si>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</si>
  <si>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</si>
  <si>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</si>
  <si>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</si>
  <si>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</si>
  <si>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</si>
  <si>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</si>
  <si>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</si>
  <si>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</si>
  <si>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</si>
  <si>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</si>
  <si>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</si>
  <si>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</si>
  <si>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</si>
  <si>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</si>
  <si>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</si>
  <si>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</si>
  <si>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</si>
  <si>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</si>
  <si>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</si>
  <si>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</si>
  <si>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</si>
  <si>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</si>
  <si>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</si>
  <si>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</si>
  <si>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</si>
  <si>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</si>
  <si>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</si>
  <si>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</si>
  <si>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</si>
  <si>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</si>
  <si>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</si>
  <si>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</si>
  <si>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</si>
  <si>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</si>
  <si>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</si>
  <si>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</si>
  <si>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</si>
  <si>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</si>
  <si>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</si>
  <si>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</si>
  <si>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</si>
  <si>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</si>
  <si>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</si>
  <si>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</si>
  <si>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</si>
  <si>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</si>
  <si>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</si>
  <si>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</si>
  <si>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</si>
  <si>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</si>
  <si>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</si>
  <si>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</si>
  <si>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</si>
  <si>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</si>
  <si>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</si>
  <si>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</si>
  <si>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</si>
  <si>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</si>
  <si>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</si>
  <si>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</si>
  <si>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</si>
  <si>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</si>
  <si>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</si>
  <si>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</si>
  <si>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</si>
  <si>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</si>
  <si>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</si>
  <si>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</si>
  <si>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</si>
  <si>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</si>
  <si>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</si>
  <si>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</si>
  <si>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</si>
  <si>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</si>
  <si>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</si>
  <si>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</si>
  <si>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</si>
  <si>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</si>
  <si>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</si>
  <si>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</si>
  <si>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</si>
  <si>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</si>
  <si>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</si>
  <si>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</si>
  <si>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</si>
  <si>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</si>
  <si>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</si>
  <si>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</si>
  <si>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</si>
  <si>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</si>
  <si>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</si>
  <si>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</si>
  <si>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</si>
  <si>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</si>
  <si>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</si>
  <si>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</si>
  <si>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</si>
  <si>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</si>
  <si>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</si>
  <si>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</si>
  <si>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</si>
  <si>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</si>
  <si>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</si>
  <si>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</si>
  <si>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</si>
  <si>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</si>
  <si>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</si>
  <si>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</si>
  <si>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</si>
  <si>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</si>
  <si>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</si>
  <si>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</si>
  <si>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</si>
  <si>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</si>
  <si>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</si>
  <si>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</si>
  <si>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</si>
  <si>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</si>
  <si>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</si>
  <si>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</si>
  <si>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</si>
  <si>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</si>
  <si>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</si>
  <si>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</si>
  <si>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</si>
  <si>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</si>
  <si>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</si>
  <si>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</si>
  <si>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</si>
  <si>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</si>
  <si>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</si>
  <si>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</si>
  <si>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</si>
  <si>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</si>
  <si>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</si>
  <si>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</si>
  <si>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</si>
  <si>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</si>
  <si>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</si>
  <si>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</si>
  <si>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</si>
  <si>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</si>
  <si>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</si>
  <si>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</si>
  <si>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</si>
  <si>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</si>
  <si>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</si>
  <si>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</si>
  <si>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</si>
  <si>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</si>
  <si>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</si>
  <si>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</si>
  <si>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</si>
  <si>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</si>
  <si>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</si>
  <si>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</si>
  <si>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</si>
  <si>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</si>
  <si>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</si>
  <si>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</si>
  <si>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</si>
  <si>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</si>
  <si>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</si>
  <si>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</si>
  <si>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</si>
  <si>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</si>
  <si>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</si>
  <si>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</si>
  <si>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</si>
  <si>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</si>
  <si>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</si>
  <si>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</si>
  <si>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</si>
  <si>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</si>
  <si>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</si>
  <si>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</si>
  <si>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</si>
  <si>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</si>
  <si>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</si>
  <si>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</si>
  <si>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</si>
  <si>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</si>
  <si>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</si>
  <si>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</si>
  <si>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</si>
  <si>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</si>
  <si>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</si>
  <si>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</si>
  <si>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</si>
  <si>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</si>
  <si>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</si>
  <si>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</si>
  <si>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</si>
  <si>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</si>
  <si>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</si>
  <si>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</si>
  <si>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</si>
  <si>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</si>
  <si>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</si>
  <si>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</si>
  <si>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</si>
  <si>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</si>
  <si>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</si>
  <si>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</si>
  <si>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</si>
  <si>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</si>
  <si>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</si>
  <si>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</si>
  <si>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</si>
  <si>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</si>
  <si>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</si>
  <si>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</si>
  <si>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</si>
  <si>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</si>
  <si>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</si>
  <si>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</si>
  <si>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</si>
  <si>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</si>
  <si>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</si>
  <si>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</si>
  <si>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</si>
  <si>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</si>
  <si>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</si>
  <si>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</si>
  <si>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</si>
  <si>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</si>
  <si>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</si>
  <si>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</si>
  <si>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</si>
  <si>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</si>
  <si>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</si>
  <si>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</si>
  <si>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</si>
  <si>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</si>
  <si>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</si>
  <si>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</si>
  <si>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</si>
  <si>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</si>
  <si>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</si>
  <si>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</si>
  <si>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</si>
  <si>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</si>
  <si>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</si>
  <si>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</si>
  <si>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</si>
  <si>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</si>
  <si>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</si>
  <si>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</si>
  <si>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</si>
  <si>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</si>
  <si>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</si>
  <si>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</si>
  <si>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</si>
  <si>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</si>
  <si>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</si>
  <si>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</si>
  <si>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</si>
  <si>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</si>
  <si>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</si>
  <si>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</si>
  <si>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</si>
  <si>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</si>
  <si>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</si>
  <si>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</si>
  <si>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</si>
  <si>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</si>
  <si>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</si>
  <si>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</si>
  <si>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</si>
  <si>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</si>
  <si>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</si>
  <si>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</si>
  <si>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</si>
  <si>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</si>
  <si>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</si>
  <si>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</si>
  <si>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</si>
  <si>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</si>
  <si>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</si>
  <si>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</si>
  <si>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</si>
  <si>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</si>
  <si>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</si>
  <si>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</si>
  <si>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</si>
  <si>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</si>
  <si>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</si>
  <si>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</si>
  <si>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</si>
  <si>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</si>
  <si>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</si>
  <si>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</si>
  <si>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</si>
  <si>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</si>
  <si>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</si>
  <si>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</si>
  <si>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</si>
  <si>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</si>
  <si>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</si>
  <si>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</si>
  <si>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</si>
  <si>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</si>
  <si>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</si>
  <si>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</si>
  <si>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</si>
  <si>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</si>
  <si>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</si>
  <si>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</si>
  <si>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</si>
  <si>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</si>
  <si>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</si>
  <si>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</si>
  <si>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</si>
  <si>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</si>
  <si>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</si>
  <si>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</si>
  <si>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</si>
  <si>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</si>
  <si>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</si>
  <si>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</si>
  <si>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</si>
  <si>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</si>
  <si>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</si>
  <si>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</si>
  <si>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</si>
  <si>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</si>
  <si>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</si>
  <si>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</si>
  <si>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</si>
  <si>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</si>
  <si>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</si>
  <si>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</si>
  <si>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</si>
  <si>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</si>
  <si>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</si>
  <si>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</si>
  <si>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</si>
  <si>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</si>
  <si>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</si>
  <si>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</si>
  <si>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</si>
  <si>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</si>
  <si>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</si>
  <si>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</si>
  <si>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</si>
  <si>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</si>
  <si>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</si>
  <si>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</si>
  <si>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</si>
  <si>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</si>
  <si>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</si>
  <si>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</si>
  <si>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</si>
  <si>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</si>
  <si>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</si>
  <si>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</si>
  <si>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</si>
  <si>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</si>
  <si>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</si>
  <si>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</si>
  <si>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</si>
  <si>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</si>
  <si>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</si>
  <si>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</si>
  <si>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</si>
  <si>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</si>
  <si>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</si>
  <si>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</si>
  <si>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</si>
  <si>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</si>
  <si>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</si>
  <si>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</si>
  <si>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</si>
  <si>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</si>
  <si>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</si>
  <si>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</si>
  <si>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</si>
  <si>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</si>
  <si>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</si>
  <si>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</si>
  <si>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</si>
  <si>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</si>
  <si>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</si>
  <si>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</si>
  <si>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</si>
  <si>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</si>
  <si>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</si>
  <si>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</si>
  <si>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</si>
  <si>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</si>
  <si>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</si>
  <si>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</si>
  <si>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</si>
  <si>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</si>
  <si>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</si>
  <si>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</si>
  <si>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</si>
  <si>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</si>
  <si>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</si>
  <si>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</si>
  <si>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</si>
  <si>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</si>
  <si>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</si>
  <si>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</si>
  <si>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</si>
  <si>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</si>
  <si>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</si>
  <si>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</si>
  <si>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</si>
  <si>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</si>
  <si>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</si>
  <si>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</si>
  <si>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</si>
  <si>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</si>
  <si>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</si>
  <si>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</si>
  <si>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</si>
  <si>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</si>
  <si>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</si>
  <si>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</si>
  <si>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</si>
  <si>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</si>
  <si>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</si>
  <si>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</si>
  <si>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</si>
  <si>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</si>
  <si>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</si>
  <si>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</si>
  <si>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</si>
  <si>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</si>
  <si>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</si>
  <si>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</si>
  <si>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</si>
  <si>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</si>
  <si>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</si>
  <si>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</si>
  <si>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</si>
  <si>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</si>
  <si>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</si>
  <si>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</si>
  <si>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</si>
  <si>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</si>
  <si>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</si>
  <si>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</si>
  <si>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</si>
  <si>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</si>
  <si>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</si>
  <si>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</si>
  <si>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</si>
  <si>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</si>
  <si>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</si>
  <si>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</si>
  <si>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</si>
  <si>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</si>
  <si>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</si>
  <si>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</si>
  <si>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</si>
  <si>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</si>
  <si>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</si>
  <si>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</si>
  <si>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</si>
  <si>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</si>
  <si>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</si>
  <si>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</si>
  <si>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</si>
  <si>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</si>
  <si>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</si>
  <si>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</si>
  <si>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</si>
  <si>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</si>
  <si>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</si>
  <si>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</si>
  <si>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</si>
  <si>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</si>
  <si>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</si>
  <si>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</si>
  <si>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</si>
  <si>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</si>
  <si>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</si>
  <si>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</si>
  <si>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</si>
  <si>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</si>
  <si>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</si>
  <si>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</si>
  <si>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</si>
  <si>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</si>
  <si>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</si>
  <si>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</si>
  <si>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</si>
  <si>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</si>
  <si>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</si>
  <si>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</si>
  <si>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</si>
  <si>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</si>
  <si>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</si>
  <si>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</si>
  <si>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</si>
  <si>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</si>
  <si>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</si>
  <si>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</si>
  <si>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</si>
  <si>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</si>
  <si>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</si>
  <si>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</si>
  <si>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</si>
  <si>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</si>
  <si>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</si>
  <si>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</si>
  <si>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</si>
  <si>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</si>
  <si>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</si>
  <si>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</si>
  <si>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</si>
  <si>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</si>
  <si>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</si>
  <si>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</si>
  <si>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</si>
  <si>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</si>
  <si>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</si>
  <si>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</si>
  <si>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</si>
  <si>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</si>
  <si>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</si>
  <si>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</si>
  <si>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</si>
  <si>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</si>
  <si>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</si>
  <si>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</si>
  <si>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</si>
  <si>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</si>
  <si>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</si>
  <si>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</si>
  <si>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</si>
  <si>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</si>
  <si>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</si>
  <si>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</si>
  <si>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</si>
  <si>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</si>
  <si>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</si>
  <si>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</si>
  <si>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</si>
  <si>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</si>
  <si>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</si>
  <si>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</si>
  <si>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</si>
  <si>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</si>
  <si>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</si>
  <si>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</si>
  <si>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</si>
  <si>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</si>
  <si>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</si>
  <si>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</si>
  <si>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</si>
  <si>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</si>
  <si>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</si>
  <si>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</si>
  <si>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</si>
  <si>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</si>
  <si>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</si>
  <si>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</si>
  <si>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</si>
  <si>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</si>
  <si>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</si>
  <si>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</si>
  <si>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</si>
  <si>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</si>
  <si>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</si>
  <si>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</si>
  <si>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</si>
  <si>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</si>
  <si>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</si>
  <si>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</si>
  <si>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</si>
  <si>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</si>
  <si>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</si>
  <si>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</si>
  <si>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</si>
  <si>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</si>
  <si>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</si>
  <si>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</si>
  <si>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</si>
  <si>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</si>
  <si>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</si>
  <si>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</si>
  <si>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</si>
  <si>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</si>
  <si>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</si>
  <si>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</si>
  <si>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</si>
  <si>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</si>
  <si>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</si>
  <si>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</si>
  <si>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</si>
  <si>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</si>
  <si>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</si>
  <si>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</si>
  <si>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</si>
  <si>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</si>
  <si>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</si>
  <si>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</si>
  <si>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</si>
  <si>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</si>
  <si>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</si>
  <si>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</si>
  <si>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</si>
  <si>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</si>
  <si>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</si>
  <si>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</si>
  <si>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</si>
  <si>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</si>
  <si>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</si>
  <si>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</si>
  <si>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</si>
  <si>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</si>
  <si>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</si>
  <si>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</si>
  <si>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</si>
  <si>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</si>
  <si>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</si>
  <si>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</si>
  <si>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</si>
  <si>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</si>
  <si>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</si>
  <si>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</si>
  <si>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</si>
  <si>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</si>
  <si>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</si>
  <si>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</si>
  <si>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</si>
  <si>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</si>
  <si>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</si>
  <si>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</si>
  <si>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</si>
  <si>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</si>
  <si>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</si>
  <si>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</si>
  <si>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</si>
  <si>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</si>
  <si>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</si>
  <si>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</si>
  <si>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</si>
  <si>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</si>
  <si>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</si>
  <si>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</si>
  <si>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</si>
  <si>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</si>
  <si>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</si>
  <si>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</si>
  <si>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</si>
  <si>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</si>
  <si>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</si>
  <si>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</si>
  <si>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</si>
  <si>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</si>
  <si>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</si>
  <si>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</si>
  <si>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</si>
  <si>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</si>
  <si>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</si>
  <si>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</si>
  <si>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</si>
  <si>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</si>
  <si>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</si>
  <si>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</si>
  <si>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</si>
  <si>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</si>
  <si>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</si>
  <si>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</si>
  <si>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</si>
  <si>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</si>
  <si>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</si>
  <si>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</si>
  <si>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</si>
  <si>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</si>
  <si>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</si>
  <si>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</si>
  <si>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</si>
  <si>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</si>
  <si>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</si>
  <si>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</si>
  <si>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</si>
  <si>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</si>
  <si>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</si>
  <si>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</si>
  <si>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</si>
  <si>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</si>
  <si>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</si>
  <si>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</si>
  <si>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</si>
  <si>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</si>
  <si>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</si>
  <si>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</si>
  <si>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</si>
  <si>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</si>
  <si>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</si>
  <si>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</si>
  <si>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</si>
  <si>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</si>
  <si>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</si>
  <si>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</si>
  <si>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</si>
  <si>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</si>
  <si>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</si>
  <si>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</si>
  <si>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</si>
  <si>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</si>
  <si>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</si>
  <si>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</si>
  <si>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</si>
  <si>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</si>
  <si>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</si>
  <si>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</si>
  <si>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</si>
  <si>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</si>
  <si>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</si>
  <si>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</si>
  <si>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</si>
  <si>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</si>
  <si>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</si>
  <si>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</si>
  <si>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</si>
  <si>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</si>
  <si>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</si>
  <si>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</si>
  <si>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</si>
  <si>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</si>
  <si>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</si>
  <si>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</si>
  <si>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</si>
  <si>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</si>
  <si>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</si>
  <si>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</si>
  <si>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</si>
  <si>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</si>
  <si>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</si>
  <si>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</si>
  <si>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</si>
  <si>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</si>
  <si>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</si>
  <si>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</si>
  <si>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</si>
  <si>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</si>
  <si>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</si>
  <si>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</si>
  <si>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</si>
  <si>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</si>
  <si>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</si>
  <si>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</si>
  <si>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</si>
  <si>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</si>
  <si>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</si>
  <si>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</si>
  <si>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</si>
  <si>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</si>
  <si>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</si>
  <si>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</si>
  <si>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</si>
  <si>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</si>
  <si>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</si>
  <si>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</si>
  <si>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</si>
  <si>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</si>
  <si>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</si>
  <si>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</si>
  <si>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</si>
  <si>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</si>
  <si>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</si>
  <si>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</si>
  <si>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</si>
  <si>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</si>
  <si>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</si>
  <si>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</si>
  <si>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</si>
  <si>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</si>
  <si>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</si>
  <si>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</si>
  <si>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</si>
  <si>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</si>
  <si>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</si>
  <si>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</si>
  <si>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</si>
  <si>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</si>
  <si>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</si>
  <si>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</si>
  <si>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</si>
  <si>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</si>
  <si>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</si>
  <si>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</si>
  <si>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</si>
  <si>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</si>
  <si>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</si>
  <si>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</si>
  <si>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</si>
  <si>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</si>
  <si>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</si>
  <si>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</si>
  <si>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</si>
  <si>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</si>
  <si>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</si>
  <si>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</si>
  <si>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</si>
  <si>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</si>
  <si>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</si>
  <si>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</si>
  <si>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</si>
  <si>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</si>
  <si>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</si>
  <si>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</si>
  <si>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</si>
  <si>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</si>
  <si>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</si>
  <si>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</si>
  <si>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</si>
  <si>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</si>
  <si>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</si>
  <si>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</si>
  <si>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</si>
  <si>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</si>
  <si>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</si>
  <si>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</si>
  <si>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</si>
  <si>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</si>
  <si>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</si>
  <si>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</si>
  <si>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</si>
  <si>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</si>
  <si>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</si>
  <si>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</si>
  <si>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</si>
  <si>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</si>
  <si>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</si>
  <si>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</si>
  <si>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</si>
  <si>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</si>
  <si>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</si>
  <si>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</si>
  <si>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</si>
  <si>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</si>
  <si>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</si>
  <si>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</si>
  <si>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</si>
  <si>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</si>
  <si>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</si>
  <si>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</si>
  <si>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</si>
  <si>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</si>
  <si>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</si>
  <si>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</si>
  <si>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</si>
  <si>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</si>
  <si>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</si>
  <si>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</si>
  <si>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</si>
  <si>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</si>
  <si>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</si>
  <si>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</si>
  <si>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</si>
  <si>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</si>
  <si>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</si>
  <si>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</si>
  <si>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</si>
  <si>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</si>
  <si>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</si>
  <si>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</si>
  <si>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</si>
  <si>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</si>
  <si>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</si>
  <si>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</si>
  <si>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</si>
  <si>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</si>
  <si>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</si>
  <si>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</si>
  <si>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</si>
  <si>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</si>
  <si>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</si>
  <si>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</si>
  <si>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</si>
  <si>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</si>
  <si>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</si>
  <si>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</si>
  <si>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</si>
  <si>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</si>
  <si>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</si>
  <si>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</si>
  <si>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</si>
  <si>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</si>
  <si>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</si>
  <si>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</si>
  <si>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</si>
  <si>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</si>
  <si>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</si>
  <si>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</si>
  <si>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</si>
  <si>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</si>
  <si>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</si>
  <si>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</si>
  <si>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</si>
  <si>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</si>
  <si>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</si>
  <si>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</si>
  <si>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</si>
  <si>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</si>
  <si>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</si>
  <si>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</si>
  <si>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</si>
  <si>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</si>
  <si>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</si>
  <si>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</si>
  <si>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</si>
  <si>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</si>
  <si>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</si>
  <si>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</si>
  <si>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</si>
  <si>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</si>
  <si>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</si>
  <si>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</si>
  <si>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</si>
  <si>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</si>
  <si>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</si>
  <si>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</si>
  <si>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</si>
  <si>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</si>
  <si>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</si>
  <si>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</si>
  <si>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</si>
  <si>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</si>
  <si>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</si>
  <si>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</si>
  <si>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</si>
  <si>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</si>
  <si>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</si>
  <si>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</si>
  <si>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</si>
  <si>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</si>
  <si>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</si>
  <si>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</si>
  <si>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</si>
  <si>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</si>
  <si>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</si>
  <si>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</si>
  <si>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</si>
  <si>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</si>
  <si>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</si>
  <si>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</si>
  <si>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</si>
  <si>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</si>
  <si>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</si>
  <si>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</si>
  <si>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</si>
  <si>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</si>
  <si>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</si>
  <si>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</si>
  <si>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</si>
  <si>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</si>
  <si>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</si>
  <si>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</si>
  <si>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</si>
  <si>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</si>
  <si>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</si>
  <si>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</si>
  <si>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</si>
  <si>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</si>
  <si>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</si>
  <si>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</si>
  <si>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</si>
  <si>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</si>
  <si>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</si>
  <si>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</si>
  <si>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</si>
  <si>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</si>
  <si>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</si>
  <si>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</si>
  <si>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</si>
  <si>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</si>
  <si>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</si>
  <si>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</si>
  <si>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</si>
  <si>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</si>
  <si>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</si>
  <si>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</si>
  <si>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</si>
  <si>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</si>
  <si>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</si>
  <si>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</si>
  <si>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</si>
  <si>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</si>
  <si>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</si>
  <si>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</si>
  <si>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</si>
  <si>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</si>
  <si>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</si>
  <si>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</si>
  <si>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</si>
  <si>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</si>
  <si>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</si>
  <si>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</si>
  <si>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</si>
  <si>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</si>
  <si>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</si>
  <si>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</si>
  <si>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</si>
  <si>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</si>
  <si>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</si>
  <si>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</si>
  <si>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</si>
  <si>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</si>
  <si>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</si>
  <si>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</si>
  <si>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</si>
  <si>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</si>
  <si>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</si>
  <si>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</si>
  <si>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</si>
  <si>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</si>
  <si>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</si>
  <si>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</si>
  <si>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</si>
  <si>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</si>
  <si>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</si>
  <si>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</si>
  <si>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</si>
  <si>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</si>
  <si>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</si>
  <si>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</si>
  <si>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</si>
  <si>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</si>
  <si>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</si>
  <si>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</si>
  <si>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</si>
  <si>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</si>
  <si>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</si>
  <si>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</si>
  <si>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</si>
  <si>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</si>
  <si>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</si>
  <si>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</si>
  <si>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</si>
  <si>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</si>
  <si>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</si>
  <si>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</si>
  <si>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</si>
  <si>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</si>
  <si>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</si>
  <si>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</si>
  <si>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</si>
  <si>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</si>
  <si>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</si>
  <si>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</si>
  <si>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</si>
  <si>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</si>
  <si>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</si>
  <si>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</si>
  <si>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</si>
  <si>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</si>
  <si>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</si>
  <si>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</si>
  <si>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</si>
  <si>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</si>
  <si>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</si>
  <si>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</si>
  <si>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</si>
  <si>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</si>
  <si>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</si>
  <si>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</si>
  <si>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</si>
  <si>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</si>
  <si>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</si>
  <si>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</si>
  <si>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</si>
  <si>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</si>
  <si>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</si>
  <si>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</si>
  <si>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</si>
  <si>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</si>
  <si>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</si>
  <si>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</si>
  <si>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</si>
  <si>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</si>
  <si>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</si>
  <si>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</si>
  <si>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</si>
  <si>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</si>
  <si>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</si>
  <si>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</si>
  <si>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</si>
  <si>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</si>
  <si>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</si>
  <si>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</si>
  <si>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</si>
  <si>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</si>
  <si>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</si>
  <si>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</si>
  <si>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</si>
  <si>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</si>
  <si>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</si>
  <si>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</si>
  <si>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</si>
  <si>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</si>
  <si>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</si>
  <si>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</si>
  <si>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</si>
  <si>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</si>
  <si>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</si>
  <si>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</si>
  <si>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</si>
  <si>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</si>
  <si>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</si>
  <si>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</si>
  <si>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</si>
  <si>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</si>
  <si>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</si>
  <si>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</si>
  <si>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</si>
  <si>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</si>
  <si>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</si>
  <si>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</si>
  <si>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</si>
  <si>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</si>
  <si>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</si>
  <si>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</si>
  <si>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</si>
  <si>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</si>
  <si>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</si>
  <si>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</si>
  <si>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</si>
  <si>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</si>
  <si>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</si>
  <si>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</si>
  <si>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</si>
  <si>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</si>
  <si>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</si>
  <si>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</si>
  <si>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</si>
  <si>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</si>
  <si>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</si>
  <si>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</si>
  <si>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</si>
  <si>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</si>
  <si>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</si>
  <si>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</si>
  <si>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</si>
  <si>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</si>
  <si>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</si>
  <si>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</si>
  <si>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</si>
  <si>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</si>
  <si>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</si>
  <si>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</si>
  <si>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</si>
  <si>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</si>
  <si>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</si>
  <si>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</si>
  <si>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</si>
  <si>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</si>
  <si>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</si>
  <si>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</si>
  <si>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</si>
  <si>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</si>
  <si>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</si>
  <si>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</si>
  <si>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</si>
  <si>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</si>
  <si>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</si>
  <si>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</si>
  <si>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</si>
  <si>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</si>
  <si>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</si>
  <si>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</si>
  <si>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</si>
  <si>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</si>
  <si>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</si>
  <si>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</si>
  <si>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</si>
  <si>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</si>
  <si>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</si>
  <si>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</si>
  <si>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</si>
  <si>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</si>
  <si>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</si>
  <si>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</si>
  <si>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</si>
  <si>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</si>
  <si>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</si>
  <si>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</si>
  <si>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</si>
  <si>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</si>
  <si>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</si>
  <si>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</si>
  <si>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</si>
  <si>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</si>
  <si>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</si>
  <si>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</si>
  <si>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</si>
  <si>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</si>
  <si>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</si>
  <si>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</si>
  <si>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</si>
  <si>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</si>
  <si>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</si>
  <si>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</si>
  <si>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</si>
  <si>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</si>
  <si>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</si>
  <si>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</si>
  <si>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</si>
  <si>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</si>
  <si>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</si>
  <si>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</si>
  <si>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</si>
  <si>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</si>
  <si>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</si>
  <si>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</si>
  <si>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</si>
  <si>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</si>
  <si>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</si>
  <si>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</si>
  <si>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</si>
  <si>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</si>
  <si>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</si>
  <si>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</si>
  <si>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</si>
  <si>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</si>
  <si>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</si>
  <si>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</si>
  <si>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</si>
  <si>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</si>
  <si>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</si>
  <si>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</si>
  <si>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</si>
  <si>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</si>
  <si>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</si>
  <si>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</si>
  <si>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</si>
  <si>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</si>
  <si>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</si>
  <si>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</si>
  <si>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</si>
  <si>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</si>
  <si>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</si>
  <si>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</si>
  <si>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</si>
  <si>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</si>
  <si>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</si>
  <si>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</si>
  <si>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</si>
  <si>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</si>
  <si>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</si>
  <si>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</si>
  <si>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</si>
  <si>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</si>
  <si>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</si>
  <si>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</si>
  <si>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</si>
  <si>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</si>
  <si>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</si>
  <si>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</si>
  <si>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</si>
  <si>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</si>
  <si>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</si>
  <si>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</si>
  <si>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</si>
  <si>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</si>
  <si>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</si>
  <si>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</si>
  <si>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</si>
  <si>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</si>
  <si>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</si>
  <si>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</si>
  <si>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</si>
  <si>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</si>
  <si>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</si>
  <si>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</si>
  <si>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</si>
  <si>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</si>
  <si>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</si>
  <si>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</si>
  <si>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</si>
  <si>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</si>
  <si>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</si>
  <si>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</si>
  <si>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</si>
  <si>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</si>
  <si>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</si>
  <si>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</si>
  <si>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</si>
  <si>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</si>
  <si>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</si>
  <si>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</si>
  <si>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</si>
  <si>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</si>
  <si>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</si>
  <si>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</si>
  <si>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</si>
  <si>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</si>
  <si>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</si>
  <si>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</si>
  <si>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</si>
  <si>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</si>
  <si>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</si>
  <si>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</si>
  <si>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</si>
  <si>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</si>
  <si>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</si>
  <si>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</si>
  <si>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</si>
  <si>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</si>
  <si>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</si>
  <si>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</si>
  <si>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</si>
  <si>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</si>
  <si>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</si>
  <si>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</si>
  <si>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</si>
  <si>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</si>
  <si>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</si>
  <si>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</si>
  <si>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</si>
  <si>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</si>
  <si>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</si>
  <si>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</si>
  <si>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</si>
  <si>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</si>
  <si>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</si>
  <si>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</si>
  <si>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</si>
  <si>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</si>
  <si>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</si>
  <si>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</si>
  <si>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</si>
  <si>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</si>
  <si>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</si>
  <si>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</si>
  <si>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</si>
  <si>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</si>
  <si>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</si>
  <si>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</si>
  <si>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</si>
  <si>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</si>
  <si>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</si>
  <si>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</si>
  <si>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</si>
  <si>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</si>
  <si>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</si>
  <si>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</si>
  <si>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</si>
  <si>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</si>
  <si>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</si>
  <si>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</si>
  <si>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</si>
  <si>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</si>
  <si>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</si>
  <si>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</si>
  <si>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</si>
  <si>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</si>
  <si>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</si>
  <si>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</si>
  <si>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</si>
  <si>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</si>
  <si>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</si>
  <si>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</si>
  <si>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</si>
  <si>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</si>
  <si>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</si>
  <si>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</si>
  <si>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</si>
  <si>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</si>
  <si>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</si>
  <si>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</si>
  <si>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</si>
  <si>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</si>
  <si>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</si>
  <si>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</si>
  <si>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</si>
  <si>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</si>
  <si>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</si>
  <si>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</si>
  <si>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</si>
  <si>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</si>
  <si>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</si>
  <si>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</si>
  <si>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</si>
  <si>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</si>
  <si>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</si>
  <si>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</si>
  <si>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</si>
  <si>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</si>
  <si>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</si>
  <si>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</si>
  <si>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</si>
  <si>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</si>
  <si>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</si>
  <si>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</si>
  <si>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</si>
  <si>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</si>
  <si>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</si>
  <si>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</si>
  <si>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</si>
  <si>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</si>
  <si>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</si>
  <si>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</si>
  <si>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</si>
  <si>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</si>
  <si>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</si>
  <si>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</si>
  <si>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</si>
  <si>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</si>
  <si>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</si>
  <si>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</si>
  <si>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</si>
  <si>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</si>
  <si>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</si>
  <si>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</si>
  <si>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</si>
  <si>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</si>
  <si>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</si>
  <si>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</si>
  <si>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</si>
  <si>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</si>
  <si>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</si>
  <si>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</si>
  <si>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</si>
  <si>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</si>
  <si>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</si>
  <si>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</si>
  <si>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</si>
  <si>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</si>
  <si>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</si>
  <si>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</si>
  <si>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</si>
  <si>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</si>
  <si>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</si>
  <si>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</si>
  <si>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</si>
  <si>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</si>
  <si>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</si>
  <si>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</si>
  <si>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</si>
  <si>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</si>
  <si>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</si>
  <si>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</si>
  <si>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</si>
  <si>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</si>
  <si>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</si>
  <si>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</si>
  <si>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</si>
  <si>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</si>
  <si>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</si>
  <si>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</si>
  <si>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</si>
  <si>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</si>
  <si>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</si>
  <si>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</si>
  <si>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</si>
  <si>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</si>
  <si>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</si>
  <si>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</si>
  <si>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</si>
  <si>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</si>
  <si>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</si>
  <si>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</si>
  <si>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</si>
  <si>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</si>
  <si>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</si>
  <si>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</si>
  <si>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</si>
  <si>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</si>
  <si>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</si>
  <si>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</si>
  <si>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</si>
  <si>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</si>
  <si>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</si>
  <si>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</si>
  <si>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</si>
  <si>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</si>
  <si>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</si>
  <si>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</si>
  <si>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</si>
  <si>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</si>
  <si>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</si>
  <si>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</si>
  <si>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</si>
  <si>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</si>
  <si>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</si>
  <si>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</si>
  <si>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</si>
  <si>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</si>
  <si>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</si>
  <si>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</si>
  <si>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</si>
  <si>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</si>
  <si>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</si>
  <si>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</si>
  <si>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</si>
  <si>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</si>
  <si>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</si>
  <si>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</si>
  <si>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</si>
  <si>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</si>
  <si>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</si>
  <si>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</si>
  <si>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</si>
  <si>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</si>
  <si>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</si>
  <si>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</si>
  <si>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</si>
  <si>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</si>
  <si>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</si>
  <si>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</si>
  <si>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</si>
  <si>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</si>
  <si>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</si>
  <si>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</si>
  <si>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</si>
  <si>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</si>
  <si>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</si>
  <si>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</si>
  <si>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</si>
  <si>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</si>
  <si>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</si>
  <si>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</si>
  <si>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</si>
  <si>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</si>
  <si>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</si>
  <si>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</si>
  <si>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</si>
  <si>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</si>
  <si>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</si>
  <si>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</si>
  <si>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</si>
  <si>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</si>
  <si>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</si>
  <si>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</si>
  <si>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</si>
  <si>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</si>
  <si>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</si>
  <si>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</si>
  <si>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</si>
  <si>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</si>
  <si>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</si>
  <si>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</si>
  <si>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</si>
  <si>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</si>
  <si>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</si>
  <si>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</si>
  <si>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</si>
  <si>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</si>
  <si>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</si>
  <si>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</si>
  <si>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</si>
  <si>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</si>
  <si>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</si>
  <si>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</si>
  <si>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</si>
  <si>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</si>
  <si>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</si>
  <si>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</si>
  <si>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</si>
  <si>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</si>
  <si>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</si>
  <si>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</si>
  <si>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</si>
  <si>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</si>
  <si>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</si>
  <si>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</si>
  <si>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</si>
  <si>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</si>
  <si>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</si>
  <si>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</si>
  <si>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</si>
  <si>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</si>
  <si>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</si>
  <si>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</si>
  <si>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</si>
  <si>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</si>
  <si>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</si>
  <si>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</si>
  <si>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</si>
  <si>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</si>
  <si>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</si>
  <si>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</si>
  <si>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</si>
  <si>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</si>
  <si>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</si>
  <si>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</si>
  <si>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</si>
  <si>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</si>
  <si>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</si>
  <si>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</si>
  <si>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</si>
  <si>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</si>
  <si>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</si>
  <si>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</si>
  <si>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</si>
  <si>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</si>
  <si>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</si>
  <si>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</si>
  <si>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</si>
  <si>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</si>
  <si>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</si>
  <si>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</si>
  <si>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</si>
  <si>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</si>
  <si>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</si>
  <si>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</si>
  <si>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</si>
  <si>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</si>
  <si>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</si>
  <si>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</si>
  <si>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</si>
  <si>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</si>
  <si>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</si>
  <si>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</si>
  <si>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</si>
  <si>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</si>
  <si>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</si>
  <si>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</si>
  <si>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</si>
  <si>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</si>
  <si>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</si>
  <si>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</si>
  <si>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</si>
  <si>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</si>
  <si>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</si>
  <si>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</si>
  <si>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</si>
  <si>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</si>
  <si>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</si>
  <si>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</si>
  <si>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</si>
  <si>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</si>
  <si>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</si>
  <si>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</si>
  <si>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</si>
  <si>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</si>
  <si>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</si>
  <si>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</si>
  <si>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</si>
  <si>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</si>
  <si>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</si>
  <si>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</si>
  <si>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</si>
  <si>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</si>
  <si>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</si>
  <si>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</si>
  <si>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</si>
  <si>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</si>
  <si>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</si>
  <si>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</si>
  <si>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</si>
  <si>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</si>
  <si>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</si>
  <si>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</si>
  <si>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</si>
  <si>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</si>
  <si>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</si>
  <si>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</si>
  <si>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</si>
  <si>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</si>
  <si>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</si>
  <si>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</si>
  <si>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</si>
  <si>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</si>
  <si>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</si>
  <si>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</si>
  <si>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</si>
  <si>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</si>
  <si>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</si>
  <si>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</si>
  <si>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</si>
  <si>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</si>
  <si>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</si>
  <si>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</si>
  <si>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</si>
  <si>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</si>
  <si>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</si>
  <si>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</si>
  <si>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</si>
  <si>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</si>
  <si>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</si>
  <si>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</si>
  <si>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</si>
  <si>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</si>
  <si>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</si>
  <si>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</si>
  <si>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</si>
  <si>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</si>
  <si>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</si>
  <si>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</si>
  <si>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</si>
  <si>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</si>
  <si>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</si>
  <si>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</si>
  <si>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</si>
  <si>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</si>
  <si>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</si>
  <si>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</si>
  <si>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</si>
  <si>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</si>
  <si>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</si>
  <si>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</si>
  <si>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</si>
  <si>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</si>
  <si>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</si>
  <si>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</si>
  <si>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</si>
  <si>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</si>
  <si>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</si>
  <si>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</si>
  <si>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</si>
  <si>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</si>
  <si>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</si>
  <si>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</si>
  <si>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</si>
  <si>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</si>
  <si>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</si>
  <si>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</si>
  <si>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</si>
  <si>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</si>
  <si>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</si>
  <si>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</si>
  <si>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</si>
  <si>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</si>
  <si>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</si>
  <si>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</si>
  <si>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</si>
  <si>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</si>
  <si>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</si>
  <si>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</si>
  <si>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</si>
  <si>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</si>
  <si>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</si>
  <si>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</si>
  <si>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</si>
  <si>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</si>
  <si>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</si>
  <si>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</si>
  <si>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</si>
  <si>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</si>
  <si>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</si>
  <si>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</si>
  <si>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</si>
  <si>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</si>
  <si>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</si>
  <si>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</si>
  <si>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</si>
  <si>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</si>
  <si>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</si>
  <si>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</si>
  <si>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</si>
  <si>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</si>
  <si>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</si>
  <si>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</si>
  <si>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</si>
  <si>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</si>
  <si>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</si>
  <si>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</si>
  <si>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</si>
  <si>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</si>
  <si>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</si>
  <si>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</si>
  <si>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</si>
  <si>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</si>
  <si>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</si>
  <si>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</si>
  <si>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</si>
  <si>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</si>
  <si>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</si>
  <si>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</si>
  <si>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</si>
  <si>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</si>
  <si>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</si>
  <si>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</si>
  <si>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</si>
  <si>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</si>
  <si>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</si>
  <si>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</si>
  <si>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</si>
  <si>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</si>
  <si>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</si>
  <si>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</si>
  <si>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</si>
  <si>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</si>
  <si>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</si>
  <si>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</si>
  <si>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</si>
  <si>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</si>
  <si>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</si>
  <si>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</si>
  <si>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</si>
  <si>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</si>
  <si>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</si>
  <si>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</si>
  <si>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</si>
  <si>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</si>
  <si>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</si>
  <si>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</si>
  <si>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</si>
  <si>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</si>
  <si>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</si>
  <si>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</si>
  <si>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</si>
  <si>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</si>
  <si>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</si>
  <si>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</si>
  <si>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</si>
  <si>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</si>
  <si>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</si>
  <si>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</si>
  <si>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</si>
  <si>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</si>
  <si>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</si>
  <si>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</si>
  <si>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</si>
  <si>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</si>
  <si>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</si>
  <si>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</si>
  <si>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</si>
  <si>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</si>
  <si>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</si>
  <si>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</si>
  <si>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</si>
  <si>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</si>
  <si>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</si>
  <si>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</si>
  <si>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</si>
  <si>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</si>
  <si>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</si>
  <si>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</si>
  <si>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</si>
  <si>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</si>
  <si>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</si>
  <si>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</si>
  <si>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</si>
  <si>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</si>
  <si>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</si>
  <si>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</si>
  <si>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</si>
  <si>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</si>
  <si>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</si>
  <si>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</si>
  <si>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</si>
  <si>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</si>
  <si>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</si>
  <si>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</si>
  <si>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</si>
  <si>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</si>
  <si>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</si>
  <si>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</si>
  <si>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</si>
  <si>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</si>
  <si>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</si>
  <si>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</si>
  <si>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</si>
  <si>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</si>
  <si>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</si>
  <si>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</si>
  <si>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</si>
  <si>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</si>
  <si>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</si>
  <si>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</si>
  <si>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</si>
  <si>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</si>
  <si>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</si>
  <si>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</si>
  <si>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</si>
  <si>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</si>
  <si>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</si>
  <si>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</si>
  <si>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</si>
  <si>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</si>
  <si>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</si>
  <si>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</si>
  <si>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</si>
  <si>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</si>
  <si>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</si>
  <si>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</si>
  <si>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</si>
  <si>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</si>
  <si>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</si>
  <si>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</si>
  <si>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</si>
  <si>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</si>
  <si>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</si>
  <si>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</si>
  <si>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</si>
  <si>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</si>
  <si>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</si>
  <si>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</si>
  <si>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</si>
  <si>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</si>
  <si>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</si>
  <si>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</si>
  <si>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</si>
  <si>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</si>
  <si>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</si>
  <si>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</si>
  <si>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</si>
  <si>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</si>
  <si>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</si>
  <si>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</si>
  <si>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</si>
  <si>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</si>
  <si>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</si>
  <si>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</si>
  <si>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</si>
  <si>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</si>
  <si>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</si>
  <si>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</si>
  <si>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</si>
  <si>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</si>
  <si>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</si>
  <si>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</si>
  <si>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</si>
  <si>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</si>
  <si>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</si>
  <si>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</si>
  <si>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</si>
  <si>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</si>
  <si>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</si>
  <si>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</si>
  <si>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</si>
  <si>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</si>
  <si>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</si>
  <si>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</si>
  <si>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</si>
  <si>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</si>
  <si>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</si>
  <si>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</si>
  <si>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</si>
  <si>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</si>
  <si>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</si>
  <si>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</si>
  <si>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</si>
  <si>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</si>
  <si>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</si>
  <si>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</si>
  <si>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</si>
  <si>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</si>
  <si>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</si>
  <si>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</si>
  <si>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</si>
  <si>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</si>
  <si>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</si>
  <si>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</si>
  <si>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</si>
  <si>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</si>
  <si>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</si>
  <si>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</si>
  <si>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</si>
  <si>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</si>
  <si>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</si>
  <si>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</si>
  <si>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</si>
  <si>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</si>
  <si>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</si>
  <si>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</si>
  <si>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</si>
  <si>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</si>
  <si>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</si>
  <si>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</si>
  <si>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</si>
  <si>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</si>
  <si>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</si>
  <si>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</si>
  <si>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</si>
  <si>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</si>
  <si>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</si>
  <si>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</si>
  <si>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</si>
  <si>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</si>
  <si>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</si>
  <si>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</si>
  <si>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</si>
  <si>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</si>
  <si>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</si>
  <si>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</si>
  <si>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</si>
  <si>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</si>
  <si>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</si>
  <si>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</si>
  <si>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</si>
  <si>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</si>
  <si>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</si>
  <si>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</si>
  <si>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</si>
  <si>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</si>
  <si>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</si>
  <si>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</si>
  <si>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</si>
  <si>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</si>
  <si>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</si>
  <si>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</si>
  <si>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</si>
  <si>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</si>
  <si>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</si>
  <si>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</si>
  <si>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</si>
  <si>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</si>
  <si>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</si>
  <si>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</si>
  <si>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</si>
  <si>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</si>
  <si>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</si>
  <si>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</si>
  <si>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</si>
  <si>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</si>
  <si>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</si>
  <si>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</si>
  <si>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</si>
  <si>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</si>
  <si>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</si>
  <si>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</si>
  <si>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</si>
  <si>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</si>
  <si>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</si>
  <si>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</si>
  <si>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</si>
  <si>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</si>
  <si>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</si>
  <si>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</si>
  <si>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</si>
  <si>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</si>
  <si>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</si>
  <si>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</si>
  <si>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</si>
  <si>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</si>
  <si>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</si>
  <si>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</si>
  <si>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</si>
  <si>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</si>
  <si>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</si>
  <si>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</si>
  <si>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</si>
  <si>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</si>
  <si>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</si>
  <si>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</si>
  <si>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</si>
  <si>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</si>
  <si>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</si>
  <si>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</si>
  <si>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</si>
  <si>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</si>
  <si>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</si>
  <si>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</si>
  <si>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</si>
  <si>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</si>
  <si>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</si>
  <si>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</si>
  <si>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</si>
  <si>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</si>
  <si>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</si>
  <si>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</si>
  <si>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</si>
  <si>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</si>
  <si>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</si>
  <si>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</si>
  <si>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</si>
  <si>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</si>
  <si>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</si>
  <si>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</si>
  <si>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</si>
  <si>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</si>
  <si>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</si>
  <si>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</si>
  <si>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</si>
  <si>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</si>
  <si>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</si>
  <si>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</si>
  <si>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</si>
  <si>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</si>
  <si>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</si>
  <si>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</si>
  <si>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</si>
  <si>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</si>
  <si>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</si>
  <si>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</si>
  <si>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</si>
  <si>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</si>
  <si>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</si>
  <si>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</si>
  <si>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</si>
  <si>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</si>
  <si>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</si>
  <si>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</si>
  <si>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</si>
  <si>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</si>
  <si>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</si>
  <si>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</si>
  <si>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</si>
  <si>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</si>
  <si>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</si>
  <si>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</si>
  <si>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</si>
  <si>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</si>
  <si>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</si>
  <si>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</si>
  <si>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</si>
  <si>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</si>
  <si>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</si>
  <si>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</si>
  <si>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</si>
  <si>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</si>
  <si>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</si>
  <si>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</si>
  <si>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</si>
  <si>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</si>
  <si>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</si>
  <si>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</si>
  <si>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</si>
  <si>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</si>
  <si>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</si>
  <si>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</si>
  <si>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</si>
  <si>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</si>
  <si>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</si>
  <si>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</si>
  <si>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</si>
  <si>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</si>
  <si>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</si>
  <si>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</si>
  <si>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</si>
  <si>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</si>
  <si>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</si>
  <si>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</si>
  <si>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</si>
  <si>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</si>
  <si>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</si>
  <si>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</si>
  <si>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</si>
  <si>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</si>
  <si>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</si>
  <si>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</si>
  <si>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</si>
  <si>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</si>
  <si>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</si>
  <si>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</si>
  <si>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</si>
  <si>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</si>
  <si>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</si>
  <si>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</si>
  <si>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</si>
  <si>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</si>
  <si>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</si>
  <si>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</si>
  <si>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</si>
  <si>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</si>
  <si>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</si>
  <si>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</si>
  <si>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</si>
  <si>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</si>
  <si>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</si>
  <si>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</si>
  <si>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</si>
  <si>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</si>
  <si>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</si>
  <si>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</si>
  <si>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</si>
  <si>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</si>
  <si>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</si>
  <si>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</si>
  <si>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</si>
  <si>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</si>
  <si>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</si>
  <si>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</si>
  <si>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</si>
  <si>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</si>
  <si>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</si>
  <si>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</si>
  <si>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</si>
  <si>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</si>
  <si>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</si>
  <si>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</si>
  <si>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</si>
  <si>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</si>
  <si>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</si>
  <si>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</si>
  <si>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</si>
  <si>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</si>
  <si>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</si>
  <si>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</si>
  <si>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</si>
  <si>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</si>
  <si>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</si>
  <si>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</si>
  <si>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</si>
  <si>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</si>
  <si>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</si>
  <si>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</si>
  <si>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</si>
  <si>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</si>
  <si>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</si>
  <si>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</si>
  <si>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</si>
  <si>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</si>
  <si>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</si>
  <si>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</si>
  <si>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</si>
  <si>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</si>
  <si>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</si>
  <si>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</si>
  <si>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</si>
  <si>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</si>
  <si>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</si>
  <si>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</si>
  <si>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</si>
  <si>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</si>
  <si>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</si>
  <si>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</si>
  <si>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</si>
  <si>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</si>
  <si>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</si>
  <si>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</si>
  <si>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</si>
  <si>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</si>
  <si>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</si>
  <si>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</si>
  <si>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</si>
  <si>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</si>
  <si>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</si>
  <si>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</si>
  <si>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</si>
  <si>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</si>
  <si>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</si>
  <si>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</si>
  <si>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</si>
  <si>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</si>
  <si>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</si>
  <si>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</si>
  <si>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</si>
  <si>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</si>
  <si>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</si>
  <si>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</si>
  <si>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</si>
  <si>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</si>
  <si>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</si>
  <si>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</si>
  <si>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</si>
  <si>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</si>
  <si>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</si>
  <si>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</si>
  <si>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</si>
  <si>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</si>
  <si>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</si>
  <si>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</si>
  <si>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</si>
  <si>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</si>
  <si>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</si>
  <si>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</si>
  <si>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</si>
  <si>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</si>
  <si>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</si>
  <si>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</si>
  <si>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</si>
  <si>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</si>
  <si>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</si>
  <si>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</si>
  <si>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</si>
  <si>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</si>
  <si>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</si>
  <si>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</si>
  <si>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</si>
  <si>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</si>
  <si>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</si>
  <si>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</si>
  <si>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</si>
  <si>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</si>
  <si>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</si>
  <si>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</si>
  <si>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</si>
  <si>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</si>
  <si>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</si>
  <si>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</si>
  <si>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</si>
  <si>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</si>
  <si>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</si>
  <si>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</si>
  <si>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</si>
  <si>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</si>
  <si>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</si>
  <si>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</si>
  <si>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</si>
  <si>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</si>
  <si>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</si>
  <si>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</si>
  <si>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</si>
  <si>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</si>
  <si>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</si>
  <si>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</si>
  <si>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</si>
  <si>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</si>
  <si>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</si>
  <si>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</si>
  <si>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</si>
  <si>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</si>
  <si>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</si>
  <si>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</si>
  <si>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</si>
  <si>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</si>
  <si>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</si>
  <si>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</si>
  <si>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</si>
  <si>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</si>
  <si>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</si>
  <si>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</si>
  <si>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</si>
  <si>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</si>
  <si>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</si>
  <si>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</si>
  <si>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</si>
  <si>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</si>
  <si>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</si>
  <si>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</si>
  <si>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</si>
  <si>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</si>
  <si>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</si>
  <si>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</si>
  <si>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</si>
  <si>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</si>
  <si>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</si>
  <si>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</si>
  <si>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</si>
  <si>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</si>
  <si>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</si>
  <si>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</si>
  <si>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</si>
  <si>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</si>
  <si>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</si>
  <si>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</si>
  <si>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</si>
  <si>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</si>
  <si>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</si>
  <si>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</si>
  <si>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</si>
  <si>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</si>
  <si>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</si>
  <si>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</si>
  <si>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</si>
  <si>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</si>
  <si>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</si>
  <si>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</si>
  <si>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</si>
  <si>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</si>
  <si>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</si>
  <si>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</si>
  <si>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</si>
  <si>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</si>
  <si>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</si>
  <si>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</si>
  <si>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</si>
  <si>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</si>
  <si>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</si>
  <si>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</si>
  <si>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</si>
  <si>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</si>
  <si>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</si>
  <si>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</si>
  <si>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</si>
  <si>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</si>
  <si>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</si>
  <si>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</si>
  <si>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</si>
  <si>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</si>
  <si>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</si>
  <si>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</si>
  <si>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</si>
  <si>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</si>
  <si>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</si>
  <si>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</si>
  <si>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</si>
  <si>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</si>
  <si>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</si>
  <si>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</si>
  <si>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</si>
  <si>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</si>
  <si>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</si>
  <si>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</si>
  <si>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</si>
  <si>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</si>
  <si>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</si>
  <si>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</si>
  <si>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</si>
  <si>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</si>
  <si>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</si>
  <si>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</si>
  <si>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</si>
  <si>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</si>
  <si>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</si>
  <si>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</si>
  <si>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</si>
  <si>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</si>
  <si>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</si>
  <si>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</si>
  <si>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</si>
  <si>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</si>
  <si>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</si>
  <si>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</si>
  <si>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</si>
  <si>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</si>
  <si>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</si>
  <si>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</si>
  <si>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</si>
  <si>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</si>
  <si>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</si>
  <si>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</si>
  <si>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</si>
  <si>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</si>
  <si>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</si>
  <si>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</si>
  <si>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</si>
  <si>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</si>
  <si>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</si>
  <si>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</si>
  <si>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</si>
  <si>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</si>
  <si>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</si>
  <si>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</si>
  <si>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</si>
  <si>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</si>
  <si>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</si>
  <si>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</si>
  <si>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</si>
  <si>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</si>
  <si>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</si>
  <si>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</si>
  <si>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</si>
  <si>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</si>
  <si>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</si>
  <si>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</si>
  <si>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</si>
  <si>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</si>
  <si>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</si>
  <si>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</si>
  <si>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</si>
  <si>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</si>
  <si>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</si>
  <si>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</si>
  <si>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</si>
  <si>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</si>
  <si>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</si>
  <si>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</si>
  <si>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</si>
  <si>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</si>
  <si>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</si>
  <si>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</si>
  <si>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</si>
  <si>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</si>
  <si>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</si>
  <si>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</si>
  <si>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</si>
  <si>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</si>
  <si>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</si>
  <si>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</si>
  <si>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</si>
  <si>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</si>
  <si>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</si>
  <si>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</si>
  <si>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</si>
  <si>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</si>
  <si>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</si>
  <si>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</si>
  <si>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</si>
  <si>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</si>
  <si>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</si>
  <si>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</si>
  <si>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</si>
  <si>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</si>
  <si>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</si>
  <si>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</si>
  <si>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</si>
  <si>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</si>
  <si>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</si>
  <si>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</si>
  <si>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</si>
  <si>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</si>
  <si>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</si>
  <si>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</si>
  <si>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</si>
  <si>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</si>
  <si>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</si>
  <si>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</si>
  <si>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</si>
  <si>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</si>
  <si>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</si>
  <si>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</si>
  <si>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</si>
  <si>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</si>
  <si>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</si>
  <si>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</si>
  <si>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</si>
  <si>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</si>
  <si>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</si>
  <si>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</si>
  <si>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</si>
  <si>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</si>
  <si>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</si>
  <si>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</si>
  <si>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</si>
  <si>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</si>
  <si>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</si>
  <si>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</si>
  <si>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</si>
  <si>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</si>
  <si>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</si>
  <si>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</si>
  <si>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</si>
  <si>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</si>
  <si>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</si>
  <si>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</si>
  <si>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</si>
  <si>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</si>
  <si>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</si>
  <si>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</si>
  <si>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</si>
  <si>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</si>
  <si>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</si>
  <si>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</si>
  <si>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</si>
  <si>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</si>
  <si>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</si>
  <si>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</si>
  <si>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</si>
  <si>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</si>
  <si>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</si>
  <si>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</si>
  <si>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</si>
  <si>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</si>
  <si>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</si>
  <si>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</si>
  <si>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</si>
  <si>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</si>
  <si>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</si>
  <si>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</si>
  <si>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</si>
  <si>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</si>
  <si>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</si>
  <si>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</si>
  <si>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</si>
  <si>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</si>
  <si>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</si>
  <si>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</si>
  <si>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</si>
  <si>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</si>
  <si>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</si>
  <si>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</si>
  <si>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</si>
  <si>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</si>
  <si>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</si>
  <si>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</si>
  <si>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</si>
  <si>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</si>
  <si>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</si>
  <si>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</si>
  <si>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</si>
  <si>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</si>
  <si>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</si>
  <si>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</si>
  <si>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</si>
  <si>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</si>
  <si>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</si>
  <si>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</si>
  <si>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</si>
  <si>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</si>
  <si>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</si>
  <si>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</si>
  <si>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</si>
  <si>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</si>
  <si>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</si>
  <si>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</si>
  <si>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</si>
  <si>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</si>
  <si>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</si>
  <si>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</si>
  <si>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</si>
  <si>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</si>
  <si>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</si>
  <si>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</si>
  <si>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</si>
  <si>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</si>
  <si>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</si>
  <si>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</si>
  <si>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</si>
  <si>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</si>
  <si>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</si>
  <si>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</si>
  <si>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</si>
  <si>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</si>
  <si>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</si>
  <si>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</si>
  <si>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</si>
  <si>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</si>
  <si>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</si>
  <si>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</si>
  <si>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</si>
  <si>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</si>
  <si>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</si>
  <si>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</si>
  <si>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</si>
  <si>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</si>
  <si>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</si>
  <si>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</si>
  <si>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</si>
  <si>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</si>
  <si>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</si>
  <si>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</si>
  <si>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</si>
  <si>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</si>
  <si>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</si>
  <si>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</si>
  <si>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</si>
  <si>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</si>
  <si>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</si>
  <si>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</si>
  <si>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</si>
  <si>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</si>
  <si>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</si>
  <si>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</si>
  <si>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</si>
  <si>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</si>
  <si>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</si>
  <si>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</si>
  <si>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</si>
  <si>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</si>
  <si>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</si>
  <si>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</si>
  <si>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</si>
  <si>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</si>
  <si>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</si>
  <si>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</si>
  <si>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</si>
  <si>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</si>
  <si>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</si>
  <si>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</si>
  <si>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</si>
  <si>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</si>
  <si>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</si>
  <si>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</si>
  <si>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</si>
  <si>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</si>
  <si>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</si>
  <si>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</si>
  <si>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</si>
  <si>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</si>
  <si>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</si>
  <si>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</si>
  <si>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</si>
  <si>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</si>
  <si>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</si>
  <si>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</si>
  <si>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</si>
  <si>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</si>
  <si>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</si>
  <si>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</si>
  <si>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</si>
  <si>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</si>
  <si>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</si>
  <si>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</si>
  <si>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</si>
  <si>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</si>
  <si>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</si>
  <si>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</si>
  <si>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</si>
  <si>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</si>
  <si>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</si>
  <si>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</si>
  <si>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</si>
  <si>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</si>
  <si>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</si>
  <si>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</si>
  <si>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</si>
  <si>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</si>
  <si>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</si>
  <si>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</si>
  <si>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</si>
  <si>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</si>
  <si>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</si>
  <si>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</si>
  <si>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</si>
  <si>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</si>
  <si>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</si>
  <si>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</si>
  <si>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</si>
  <si>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</si>
  <si>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</si>
  <si>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</si>
  <si>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</si>
  <si>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</si>
  <si>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</si>
  <si>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</si>
  <si>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</si>
  <si>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</si>
  <si>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</si>
  <si>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</si>
  <si>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</si>
  <si>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</si>
  <si>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</si>
  <si>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</si>
  <si>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</si>
  <si>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</si>
  <si>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</si>
  <si>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</si>
  <si>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</si>
  <si>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</si>
  <si>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</si>
  <si>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</si>
  <si>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</si>
  <si>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</si>
  <si>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</si>
  <si>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</si>
  <si>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</si>
  <si>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</si>
  <si>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</si>
  <si>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</si>
  <si>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</si>
  <si>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</si>
  <si>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</si>
  <si>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</si>
  <si>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</si>
  <si>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</si>
  <si>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</si>
  <si>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</si>
  <si>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</si>
  <si>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</si>
  <si>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</si>
  <si>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</si>
  <si>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</si>
  <si>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</si>
  <si>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</si>
  <si>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</si>
  <si>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</si>
  <si>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</si>
  <si>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</si>
  <si>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</si>
  <si>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</si>
  <si>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</si>
  <si>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</si>
  <si>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</si>
  <si>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</si>
  <si>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</si>
  <si>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</si>
  <si>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</si>
  <si>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</si>
  <si>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</si>
  <si>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</si>
  <si>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</si>
  <si>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</si>
  <si>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</si>
  <si>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</si>
  <si>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</si>
  <si>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</si>
  <si>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</si>
  <si>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</si>
  <si>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</si>
  <si>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</si>
  <si>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</si>
  <si>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</si>
  <si>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</si>
  <si>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</si>
  <si>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</si>
  <si>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</si>
  <si>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</si>
  <si>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</si>
  <si>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</si>
  <si>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</si>
  <si>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</si>
  <si>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</si>
  <si>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</si>
  <si>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</si>
  <si>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</si>
  <si>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</si>
  <si>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</si>
  <si>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</si>
  <si>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</si>
  <si>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</si>
  <si>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</si>
  <si>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</si>
  <si>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</si>
  <si>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</si>
  <si>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</si>
  <si>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</si>
  <si>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</si>
  <si>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</si>
  <si>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</si>
  <si>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</si>
  <si>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</si>
  <si>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</si>
  <si>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</si>
  <si>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</si>
  <si>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</si>
  <si>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</si>
  <si>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</si>
  <si>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</si>
  <si>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</si>
  <si>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</si>
  <si>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</si>
  <si>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</si>
  <si>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</si>
  <si>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</si>
  <si>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</si>
  <si>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</si>
  <si>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</si>
  <si>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</si>
  <si>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</si>
  <si>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</si>
  <si>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</si>
  <si>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</si>
  <si>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</si>
  <si>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</si>
  <si>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</si>
  <si>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</si>
  <si>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</si>
  <si>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</si>
  <si>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</si>
  <si>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</si>
  <si>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</si>
  <si>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</si>
  <si>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</si>
  <si>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</si>
  <si>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</si>
  <si>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</si>
  <si>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</si>
  <si>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</si>
  <si>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</si>
  <si>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</si>
  <si>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</si>
  <si>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</si>
  <si>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</si>
  <si>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</si>
  <si>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</si>
  <si>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</si>
  <si>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</si>
  <si>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</si>
  <si>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</si>
  <si>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</si>
  <si>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</si>
  <si>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</si>
  <si>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</si>
  <si>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</si>
  <si>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</si>
  <si>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</si>
  <si>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</si>
  <si>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</si>
  <si>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</si>
  <si>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</si>
  <si>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</si>
  <si>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</si>
  <si>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</si>
  <si>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</si>
  <si>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</si>
  <si>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</si>
  <si>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</si>
  <si>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</si>
  <si>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</si>
  <si>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</si>
  <si>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</si>
  <si>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</si>
  <si>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</si>
  <si>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</si>
  <si>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</si>
  <si>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</si>
  <si>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</si>
  <si>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</si>
  <si>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</si>
  <si>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</si>
  <si>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</si>
  <si>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</si>
  <si>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</si>
  <si>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</si>
  <si>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</si>
  <si>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</si>
  <si>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</si>
  <si>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</si>
  <si>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</si>
  <si>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</si>
  <si>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</si>
  <si>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</si>
  <si>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</si>
  <si>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</si>
  <si>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</si>
  <si>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</si>
  <si>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</si>
  <si>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</si>
  <si>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</si>
  <si>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</si>
  <si>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</si>
  <si>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</si>
  <si>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</si>
  <si>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</si>
  <si>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</si>
  <si>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</si>
  <si>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</si>
  <si>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</si>
  <si>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</si>
  <si>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</si>
  <si>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</si>
  <si>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</si>
  <si>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</si>
  <si>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</si>
  <si>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</si>
  <si>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</si>
  <si>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</si>
  <si>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</si>
  <si>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</si>
  <si>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</si>
  <si>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</si>
  <si>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</si>
  <si>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</si>
  <si>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</si>
  <si>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</si>
  <si>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</si>
  <si>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</si>
  <si>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</si>
  <si>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</si>
  <si>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</si>
  <si>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</si>
  <si>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</si>
  <si>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</si>
  <si>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</si>
  <si>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</si>
  <si>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</si>
  <si>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</si>
  <si>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</si>
  <si>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</si>
  <si>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</si>
  <si>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</si>
  <si>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</si>
  <si>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</si>
  <si>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</si>
  <si>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</si>
  <si>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</si>
  <si>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</si>
  <si>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</si>
  <si>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</si>
  <si>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</si>
  <si>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</si>
  <si>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</si>
  <si>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</si>
  <si>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</si>
  <si>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</si>
  <si>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</si>
  <si>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</si>
  <si>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</si>
  <si>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</si>
  <si>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</si>
  <si>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</si>
  <si>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</si>
  <si>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</si>
  <si>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</si>
  <si>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</si>
  <si>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</si>
  <si>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</si>
  <si>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</si>
  <si>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</si>
  <si>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</si>
  <si>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</si>
  <si>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</si>
  <si>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</si>
  <si>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</si>
  <si>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</si>
  <si>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</si>
  <si>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</si>
  <si>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</si>
  <si>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</si>
  <si>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</si>
  <si>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</si>
  <si>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</si>
  <si>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</si>
  <si>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</si>
  <si>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</si>
  <si>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</si>
  <si>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</si>
  <si>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</si>
  <si>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</si>
  <si>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</si>
  <si>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</si>
  <si>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</si>
  <si>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</si>
  <si>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</si>
  <si>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</si>
  <si>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</si>
  <si>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</si>
  <si>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</si>
  <si>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</si>
  <si>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</si>
  <si>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</si>
  <si>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</si>
  <si>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</si>
  <si>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</si>
  <si>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</si>
  <si>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</si>
  <si>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</si>
  <si>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</si>
  <si>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</si>
  <si>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</si>
  <si>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</si>
  <si>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</si>
  <si>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</si>
  <si>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</si>
  <si>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</si>
  <si>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</si>
  <si>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</si>
  <si>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</si>
  <si>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</si>
  <si>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</si>
  <si>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</si>
  <si>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</si>
  <si>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</si>
  <si>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</si>
  <si>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</si>
  <si>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</si>
  <si>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</si>
  <si>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</si>
  <si>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</si>
  <si>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</si>
  <si>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</si>
  <si>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</si>
  <si>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</si>
  <si>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</si>
  <si>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</si>
  <si>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</si>
  <si>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</si>
  <si>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</si>
  <si>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</si>
  <si>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</si>
  <si>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</si>
  <si>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</si>
  <si>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</si>
  <si>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</si>
  <si>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</si>
  <si>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</si>
  <si>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</si>
  <si>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</si>
  <si>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</si>
  <si>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</si>
  <si>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</si>
  <si>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</si>
  <si>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</si>
  <si>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</si>
  <si>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</si>
  <si>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</si>
  <si>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</si>
  <si>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</si>
  <si>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</si>
  <si>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</si>
  <si>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</si>
  <si>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</si>
  <si>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</si>
  <si>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</si>
  <si>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</si>
  <si>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</si>
  <si>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</si>
  <si>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</si>
  <si>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</si>
  <si>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</si>
  <si>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</si>
  <si>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</si>
  <si>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</si>
  <si>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</si>
  <si>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</si>
  <si>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</si>
  <si>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</si>
  <si>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</si>
  <si>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</si>
  <si>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</si>
  <si>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</si>
  <si>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</si>
  <si>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</si>
  <si>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</si>
  <si>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</si>
  <si>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</si>
  <si>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</si>
  <si>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</si>
  <si>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</si>
  <si>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</si>
  <si>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</si>
  <si>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</si>
  <si>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</si>
  <si>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</si>
  <si>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</si>
  <si>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</si>
  <si>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</si>
  <si>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</si>
  <si>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</si>
  <si>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</si>
  <si>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</si>
  <si>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</si>
  <si>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</si>
  <si>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</si>
  <si>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</si>
  <si>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</si>
  <si>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</si>
  <si>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</si>
  <si>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</si>
  <si>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</si>
  <si>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</si>
  <si>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</si>
  <si>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</si>
  <si>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</si>
  <si>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</si>
  <si>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</si>
  <si>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</si>
  <si>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</si>
  <si>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</si>
  <si>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</si>
  <si>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</si>
  <si>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</si>
  <si>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</si>
  <si>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</si>
  <si>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</si>
  <si>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</si>
  <si>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</si>
  <si>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</si>
  <si>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</si>
  <si>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</si>
  <si>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</si>
  <si>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</si>
  <si>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</si>
  <si>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</si>
  <si>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</si>
  <si>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</si>
  <si>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</si>
  <si>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</si>
  <si>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</si>
  <si>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</si>
  <si>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</si>
  <si>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</si>
  <si>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</si>
  <si>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</si>
  <si>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</si>
  <si>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</si>
  <si>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</si>
  <si>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</si>
  <si>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</si>
  <si>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</si>
  <si>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</si>
  <si>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</si>
  <si>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</si>
  <si>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</si>
  <si>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</si>
  <si>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</si>
  <si>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</si>
  <si>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</si>
  <si>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</si>
  <si>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</si>
  <si>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</si>
  <si>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</si>
  <si>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</si>
  <si>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</si>
  <si>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</si>
  <si>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</si>
  <si>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</si>
  <si>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</si>
  <si>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</si>
  <si>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</si>
  <si>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</si>
  <si>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</si>
  <si>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</si>
  <si>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</si>
  <si>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</si>
  <si>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</si>
  <si>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</si>
  <si>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</si>
  <si>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</si>
  <si>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</si>
  <si>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</si>
  <si>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</si>
  <si>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</si>
  <si>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</si>
  <si>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</si>
  <si>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</si>
  <si>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</si>
  <si>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</si>
  <si>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</si>
  <si>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</si>
  <si>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</si>
  <si>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</si>
  <si>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</si>
  <si>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</si>
  <si>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</si>
  <si>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</si>
  <si>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</si>
  <si>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</si>
  <si>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</si>
  <si>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</si>
  <si>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</si>
  <si>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</si>
  <si>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</si>
  <si>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</si>
  <si>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</si>
  <si>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</si>
  <si>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</si>
  <si>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</si>
  <si>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</si>
  <si>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</si>
  <si>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</si>
  <si>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</si>
  <si>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</si>
  <si>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</si>
  <si>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</si>
  <si>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</si>
  <si>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</si>
  <si>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</si>
  <si>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</si>
  <si>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</si>
  <si>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</si>
  <si>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</si>
  <si>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</si>
  <si>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</si>
  <si>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</si>
  <si>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</si>
  <si>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</si>
  <si>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</si>
  <si>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</si>
  <si>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</si>
  <si>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</si>
  <si>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</si>
  <si>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</si>
  <si>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</si>
  <si>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</si>
  <si>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</si>
  <si>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</si>
  <si>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</si>
  <si>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</si>
  <si>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</si>
  <si>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</si>
  <si>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</si>
  <si>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</si>
  <si>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</si>
  <si>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</si>
  <si>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</si>
  <si>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</si>
  <si>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</si>
  <si>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</si>
  <si>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</si>
  <si>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</si>
  <si>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</si>
  <si>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</si>
  <si>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</si>
  <si>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</si>
  <si>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</si>
  <si>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</si>
  <si>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</si>
  <si>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</si>
  <si>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</si>
  <si>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</si>
  <si>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</si>
  <si>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</si>
  <si>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</si>
  <si>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</si>
  <si>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</si>
  <si>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</si>
  <si>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</si>
  <si>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</si>
  <si>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</si>
  <si>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</si>
  <si>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</si>
  <si>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</si>
  <si>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</si>
  <si>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</si>
  <si>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</si>
  <si>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</si>
  <si>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</si>
  <si>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</si>
  <si>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</si>
  <si>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</si>
  <si>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</si>
  <si>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</si>
  <si>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</si>
  <si>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</si>
  <si>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</si>
  <si>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</si>
  <si>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</si>
  <si>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</si>
  <si>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</si>
  <si>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</si>
  <si>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</si>
  <si>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</si>
  <si>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</si>
  <si>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</si>
  <si>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</si>
  <si>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</si>
  <si>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</si>
  <si>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</si>
  <si>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</si>
  <si>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</si>
  <si>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</si>
  <si>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</si>
  <si>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</si>
  <si>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</si>
  <si>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</si>
  <si>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</si>
  <si>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</si>
  <si>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</si>
  <si>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</si>
  <si>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</si>
  <si>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</si>
  <si>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</si>
  <si>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</si>
  <si>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</si>
  <si>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</si>
  <si>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</si>
  <si>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</si>
  <si>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</si>
  <si>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</si>
  <si>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</si>
  <si>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</si>
  <si>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</si>
  <si>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</si>
  <si>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</si>
  <si>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</si>
  <si>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</si>
  <si>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</si>
  <si>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</si>
  <si>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</si>
  <si>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</si>
  <si>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</si>
  <si>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</si>
  <si>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</si>
  <si>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</si>
  <si>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</si>
  <si>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</si>
  <si>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</si>
  <si>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</si>
  <si>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</si>
  <si>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</si>
  <si>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</si>
  <si>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</si>
  <si>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</si>
  <si>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</si>
  <si>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</si>
  <si>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</si>
  <si>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</si>
  <si>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</si>
  <si>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</si>
  <si>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</si>
  <si>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</si>
  <si>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</si>
  <si>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</si>
  <si>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</si>
  <si>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</si>
  <si>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</si>
  <si>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</si>
  <si>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</si>
  <si>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</si>
  <si>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</si>
  <si>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</si>
  <si>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</si>
  <si>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</si>
  <si>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</si>
  <si>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</si>
  <si>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</si>
  <si>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</si>
  <si>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</si>
  <si>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</si>
  <si>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</si>
  <si>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</si>
  <si>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</si>
  <si>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</si>
  <si>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</si>
  <si>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</si>
  <si>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</si>
  <si>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</si>
  <si>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</si>
  <si>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</si>
  <si>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</si>
  <si>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</si>
  <si>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</si>
  <si>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</si>
  <si>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</si>
  <si>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</si>
  <si>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</si>
  <si>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</si>
  <si>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</si>
  <si>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</si>
  <si>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</si>
  <si>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</si>
  <si>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</si>
  <si>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</si>
  <si>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</si>
  <si>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</si>
  <si>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</si>
  <si>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</si>
  <si>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</si>
  <si>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</si>
  <si>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</si>
  <si>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</si>
  <si>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</si>
  <si>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</si>
  <si>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</si>
  <si>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</si>
  <si>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</si>
  <si>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</si>
  <si>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</si>
  <si>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</si>
  <si>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</si>
  <si>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</si>
  <si>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</si>
  <si>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</si>
  <si>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</si>
  <si>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</si>
  <si>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</si>
  <si>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</si>
  <si>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</si>
  <si>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</si>
  <si>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</si>
  <si>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</si>
  <si>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</si>
  <si>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</si>
  <si>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</si>
  <si>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</si>
  <si>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</si>
  <si>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</si>
  <si>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</si>
  <si>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</si>
  <si>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</si>
  <si>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</si>
  <si>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</si>
  <si>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</si>
  <si>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</si>
  <si>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</si>
  <si>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</si>
  <si>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</si>
  <si>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</si>
  <si>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</si>
  <si>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</si>
  <si>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</si>
  <si>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</si>
  <si>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</si>
  <si>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</si>
  <si>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</si>
  <si>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</si>
  <si>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</si>
  <si>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</si>
  <si>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</si>
  <si>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</si>
  <si>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</si>
  <si>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</si>
  <si>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</si>
  <si>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</si>
  <si>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</si>
  <si>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</si>
  <si>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</si>
  <si>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</si>
  <si>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</si>
  <si>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</si>
  <si>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</si>
  <si>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</si>
  <si>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</si>
  <si>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</si>
  <si>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</si>
  <si>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</si>
  <si>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</si>
  <si>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</si>
  <si>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</si>
  <si>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</si>
  <si>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</si>
  <si>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</si>
  <si>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</si>
  <si>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</si>
  <si>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</si>
  <si>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</si>
  <si>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</si>
  <si>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</si>
  <si>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</si>
  <si>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</si>
  <si>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</si>
  <si>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</si>
  <si>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</si>
  <si>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</si>
  <si>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</si>
  <si>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</si>
  <si>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</si>
  <si>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</si>
  <si>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</si>
  <si>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</si>
  <si>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</si>
  <si>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</si>
  <si>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</si>
  <si>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</si>
  <si>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</si>
  <si>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</si>
  <si>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</si>
  <si>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</si>
  <si>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</si>
  <si>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</si>
  <si>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</si>
  <si>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</si>
  <si>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</si>
  <si>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</si>
  <si>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</si>
  <si>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</si>
  <si>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</si>
  <si>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</si>
  <si>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</si>
  <si>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</si>
  <si>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</si>
  <si>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</si>
  <si>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</si>
  <si>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</si>
  <si>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</si>
  <si>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</si>
  <si>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</si>
  <si>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</si>
  <si>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</si>
  <si>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</si>
  <si>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</si>
  <si>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</si>
  <si>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</si>
  <si>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</si>
  <si>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</si>
  <si>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</si>
  <si>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</si>
  <si>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</si>
  <si>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</si>
  <si>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</si>
  <si>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</si>
  <si>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</si>
  <si>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</si>
  <si>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</si>
  <si>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</si>
  <si>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</si>
  <si>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</si>
  <si>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</si>
  <si>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</si>
  <si>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</si>
  <si>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</si>
  <si>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</si>
  <si>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</si>
  <si>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</si>
  <si>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</si>
  <si>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</si>
  <si>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</si>
  <si>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</si>
  <si>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</si>
  <si>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</si>
  <si>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</si>
  <si>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</si>
  <si>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</si>
  <si>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</si>
  <si>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</si>
  <si>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</si>
  <si>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</si>
  <si>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</si>
  <si>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</si>
  <si>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</si>
  <si>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</si>
  <si>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</si>
  <si>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</si>
  <si>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</si>
  <si>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</si>
  <si>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</si>
  <si>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</si>
  <si>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</si>
  <si>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</si>
  <si>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</si>
  <si>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</si>
  <si>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</si>
  <si>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</si>
  <si>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</si>
  <si>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</si>
  <si>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</si>
  <si>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</si>
  <si>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</si>
  <si>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</si>
  <si>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</si>
  <si>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</si>
  <si>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</si>
  <si>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</si>
  <si>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</si>
  <si>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</si>
  <si>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</si>
  <si>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</si>
  <si>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</si>
  <si>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</si>
  <si>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</si>
  <si>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</si>
  <si>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</si>
  <si>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</si>
  <si>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</si>
  <si>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</si>
  <si>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</si>
  <si>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</si>
  <si>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</si>
  <si>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</si>
  <si>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</si>
  <si>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</si>
  <si>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</si>
  <si>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</si>
  <si>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</si>
  <si>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</si>
  <si>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</si>
  <si>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</si>
  <si>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</si>
  <si>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</si>
  <si>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</si>
  <si>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</si>
  <si>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</si>
  <si>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</si>
  <si>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</si>
  <si>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</si>
  <si>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</si>
  <si>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</si>
  <si>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</si>
  <si>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</si>
  <si>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</si>
  <si>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</si>
  <si>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</si>
  <si>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</si>
  <si>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</si>
  <si>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</si>
  <si>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</si>
  <si>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</si>
  <si>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</si>
  <si>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</si>
  <si>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</si>
  <si>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</si>
  <si>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</si>
  <si>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</si>
  <si>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</si>
  <si>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</si>
  <si>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</si>
  <si>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</si>
  <si>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</si>
  <si>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</si>
  <si>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</si>
  <si>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</si>
  <si>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</si>
  <si>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</si>
  <si>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</si>
  <si>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</si>
  <si>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</si>
  <si>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</si>
  <si>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</si>
  <si>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</si>
  <si>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</si>
  <si>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</si>
  <si>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</si>
  <si>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</si>
  <si>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</si>
  <si>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</si>
  <si>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</si>
  <si>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</si>
  <si>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</si>
  <si>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</si>
  <si>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</si>
  <si>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</si>
  <si>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</si>
  <si>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</si>
  <si>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</si>
  <si>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</si>
  <si>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</si>
  <si>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</si>
  <si>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</si>
  <si>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</si>
  <si>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</si>
  <si>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</si>
  <si>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</si>
  <si>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</si>
  <si>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</si>
  <si>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</si>
  <si>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</si>
  <si>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</si>
  <si>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</si>
  <si>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</si>
  <si>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</si>
  <si>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</si>
  <si>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</si>
  <si>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</si>
  <si>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</si>
  <si>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</si>
  <si>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</si>
  <si>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</si>
  <si>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</si>
  <si>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</si>
  <si>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</si>
  <si>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</si>
  <si>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</si>
  <si>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</si>
  <si>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</si>
  <si>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</si>
  <si>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</si>
  <si>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</si>
  <si>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</si>
  <si>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</si>
  <si>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</si>
  <si>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</si>
  <si>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</si>
  <si>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</si>
  <si>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</si>
  <si>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</si>
  <si>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</si>
  <si>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</si>
  <si>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</si>
  <si>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</si>
  <si>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</si>
  <si>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</si>
  <si>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</si>
  <si>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</si>
  <si>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</si>
  <si>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</si>
  <si>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</si>
  <si>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</si>
  <si>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</si>
  <si>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</si>
  <si>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</si>
  <si>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</si>
  <si>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</si>
  <si>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</si>
  <si>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</si>
  <si>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</si>
  <si>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</si>
  <si>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</si>
  <si>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</si>
  <si>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</si>
  <si>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</si>
  <si>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</si>
  <si>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</si>
  <si>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</si>
  <si>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</si>
  <si>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</si>
  <si>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</si>
  <si>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</si>
  <si>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</si>
  <si>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</si>
  <si>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</si>
  <si>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</si>
  <si>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</si>
  <si>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</si>
  <si>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</si>
  <si>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</si>
  <si>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</si>
  <si>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</si>
  <si>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</si>
  <si>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</si>
  <si>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</si>
  <si>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</si>
  <si>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</si>
  <si>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</si>
  <si>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</si>
  <si>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</si>
  <si>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</si>
  <si>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</si>
  <si>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</si>
  <si>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</si>
  <si>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</si>
  <si>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</si>
  <si>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</si>
  <si>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</si>
  <si>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</si>
  <si>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</si>
  <si>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</si>
  <si>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</si>
  <si>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</si>
  <si>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</si>
  <si>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</si>
  <si>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</si>
  <si>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</si>
  <si>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</si>
  <si>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</si>
  <si>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</si>
  <si>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</si>
  <si>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</si>
  <si>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</si>
  <si>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</si>
  <si>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</si>
  <si>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</si>
  <si>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</si>
  <si>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</si>
  <si>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</si>
  <si>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</si>
  <si>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</si>
  <si>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</si>
  <si>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</si>
  <si>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</si>
  <si>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</si>
  <si>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</si>
  <si>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</si>
  <si>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</si>
  <si>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</si>
  <si>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</si>
  <si>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</si>
  <si>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</si>
  <si>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</si>
  <si>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</si>
  <si>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</si>
  <si>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</si>
  <si>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</si>
  <si>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</si>
  <si>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</si>
  <si>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</si>
  <si>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</si>
  <si>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</si>
  <si>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</si>
  <si>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</si>
  <si>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</si>
  <si>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</si>
  <si>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</si>
  <si>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</si>
  <si>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</si>
  <si>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</si>
  <si>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</si>
  <si>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</si>
  <si>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</si>
  <si>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</si>
  <si>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</si>
  <si>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</si>
  <si>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</si>
  <si>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</si>
  <si>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</si>
  <si>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</si>
  <si>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</si>
  <si>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</si>
  <si>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</si>
  <si>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</si>
  <si>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</si>
  <si>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</si>
  <si>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</si>
  <si>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</si>
  <si>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</si>
  <si>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</si>
  <si>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</si>
  <si>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</si>
  <si>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</si>
  <si>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</si>
  <si>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</si>
  <si>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</si>
  <si>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</si>
  <si>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</si>
  <si>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</si>
  <si>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</si>
  <si>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</si>
  <si>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</si>
  <si>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</si>
  <si>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</si>
  <si>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</si>
  <si>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</si>
  <si>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</si>
  <si>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</si>
  <si>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</si>
  <si>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</si>
  <si>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</si>
  <si>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</si>
  <si>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</si>
  <si>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</si>
  <si>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</si>
  <si>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</si>
  <si>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</si>
  <si>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</si>
  <si>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</si>
  <si>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</si>
  <si>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</si>
  <si>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</si>
  <si>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</si>
  <si>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</si>
  <si>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</si>
  <si>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</si>
  <si>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</si>
  <si>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</si>
  <si>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</si>
  <si>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</si>
  <si>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</si>
  <si>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</si>
  <si>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</si>
  <si>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</si>
  <si>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</si>
  <si>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</si>
  <si>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</si>
  <si>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</si>
  <si>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</si>
  <si>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</si>
  <si>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</si>
  <si>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</si>
  <si>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</si>
  <si>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</si>
  <si>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</si>
  <si>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</si>
  <si>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</si>
  <si>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</si>
  <si>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</si>
  <si>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</si>
  <si>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</si>
  <si>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</si>
  <si>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</si>
  <si>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</si>
  <si>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</si>
  <si>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</si>
  <si>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</si>
  <si>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</si>
  <si>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</si>
  <si>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</si>
  <si>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</si>
  <si>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</si>
  <si>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</si>
  <si>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</si>
  <si>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</si>
  <si>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</si>
  <si>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</si>
  <si>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</si>
  <si>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</si>
  <si>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</si>
  <si>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</si>
  <si>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</si>
  <si>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</si>
  <si>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</si>
  <si>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</si>
  <si>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</si>
  <si>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</si>
  <si>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</si>
  <si>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</si>
  <si>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</si>
  <si>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</si>
  <si>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</si>
  <si>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</si>
  <si>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</si>
  <si>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</si>
  <si>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</si>
  <si>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</si>
  <si>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</si>
  <si>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</si>
  <si>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</si>
  <si>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</si>
  <si>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</si>
  <si>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</si>
  <si>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</si>
  <si>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</si>
  <si>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</si>
  <si>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</si>
  <si>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</si>
  <si>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</si>
  <si>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</si>
  <si>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</si>
  <si>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</si>
  <si>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</si>
  <si>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</si>
  <si>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</si>
  <si>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</si>
  <si>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</si>
  <si>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</si>
  <si>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</si>
  <si>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</si>
  <si>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</si>
  <si>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</si>
  <si>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</si>
  <si>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</si>
  <si>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</si>
  <si>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</si>
  <si>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</si>
  <si>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</si>
  <si>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</si>
  <si>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</si>
  <si>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</si>
  <si>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</si>
  <si>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</si>
  <si>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</si>
  <si>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</si>
  <si>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</si>
  <si>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</si>
  <si>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</si>
  <si>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</si>
  <si>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</si>
  <si>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</si>
  <si>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</si>
  <si>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</si>
  <si>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</si>
  <si>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</si>
  <si>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</si>
  <si>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</si>
  <si>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</si>
  <si>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</si>
  <si>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</si>
  <si>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</si>
  <si>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</si>
  <si>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</si>
  <si>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</si>
  <si>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</si>
  <si>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</si>
  <si>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</si>
  <si>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</si>
  <si>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</si>
  <si>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</si>
  <si>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</si>
  <si>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</si>
  <si>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</si>
  <si>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</si>
  <si>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</si>
  <si>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</si>
  <si>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</si>
  <si>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</si>
  <si>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</si>
  <si>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</si>
  <si>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</si>
  <si>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</si>
  <si>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</si>
  <si>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</si>
  <si>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</si>
  <si>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</si>
  <si>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</si>
  <si>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</si>
  <si>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</si>
  <si>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</si>
  <si>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</si>
  <si>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</si>
  <si>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</si>
  <si>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</si>
  <si>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</si>
  <si>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</si>
  <si>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</si>
  <si>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</si>
  <si>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</si>
  <si>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</si>
  <si>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</si>
  <si>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</si>
  <si>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</si>
  <si>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</si>
  <si>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</si>
  <si>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</si>
  <si>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</si>
  <si>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</si>
  <si>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</si>
  <si>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</si>
  <si>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</si>
  <si>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</si>
  <si>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</si>
  <si>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</si>
  <si>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</si>
  <si>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</si>
  <si>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</si>
  <si>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</si>
  <si>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</si>
  <si>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</si>
  <si>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</si>
  <si>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</si>
  <si>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</si>
  <si>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</si>
  <si>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</si>
  <si>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</si>
  <si>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</si>
  <si>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</si>
  <si>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</si>
  <si>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</si>
  <si>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</si>
  <si>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</si>
  <si>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</si>
  <si>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</si>
  <si>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</si>
  <si>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</si>
  <si>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</si>
  <si>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</si>
  <si>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</si>
  <si>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</si>
  <si>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</si>
  <si>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</si>
  <si>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</si>
  <si>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</si>
  <si>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</si>
  <si>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</si>
  <si>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</si>
  <si>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</si>
  <si>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</si>
  <si>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</si>
  <si>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</si>
  <si>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</si>
  <si>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</si>
  <si>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</si>
  <si>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</si>
  <si>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</si>
  <si>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</si>
  <si>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</si>
  <si>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</si>
  <si>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</si>
  <si>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</si>
  <si>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</si>
  <si>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</si>
  <si>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</si>
  <si>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</si>
  <si>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</si>
  <si>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</si>
  <si>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</si>
  <si>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</si>
  <si>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</si>
  <si>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</si>
  <si>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</si>
  <si>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</si>
  <si>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</si>
  <si>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</si>
  <si>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</si>
  <si>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</si>
  <si>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</si>
  <si>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</si>
  <si>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</si>
  <si>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</si>
  <si>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</si>
  <si>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</si>
  <si>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</si>
  <si>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</si>
  <si>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</si>
  <si>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</si>
  <si>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</si>
  <si>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</si>
  <si>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</si>
  <si>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</si>
  <si>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</si>
  <si>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</si>
  <si>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</si>
  <si>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</si>
  <si>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</si>
  <si>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</si>
  <si>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</si>
  <si>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</si>
  <si>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</si>
  <si>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</si>
  <si>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</si>
  <si>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</si>
  <si>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</si>
  <si>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</si>
  <si>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</si>
  <si>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</si>
  <si>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</si>
  <si>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</si>
  <si>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</si>
  <si>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</si>
  <si>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</si>
  <si>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</si>
  <si>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</si>
  <si>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</si>
  <si>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</si>
  <si>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</si>
  <si>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</si>
  <si>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</si>
  <si>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</si>
  <si>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</si>
  <si>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</si>
  <si>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</si>
  <si>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</si>
  <si>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</si>
  <si>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</si>
  <si>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</si>
  <si>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</si>
  <si>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</si>
  <si>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</si>
  <si>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</si>
  <si>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</si>
  <si>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</si>
  <si>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</si>
  <si>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</si>
  <si>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</si>
  <si>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</si>
  <si>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</si>
  <si>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</si>
  <si>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</si>
  <si>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</si>
  <si>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</si>
  <si>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</si>
  <si>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</si>
  <si>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</si>
  <si>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</si>
  <si>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</si>
  <si>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</si>
  <si>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</si>
  <si>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</si>
  <si>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</si>
  <si>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</si>
  <si>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</si>
  <si>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</si>
  <si>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</si>
  <si>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</si>
  <si>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</si>
  <si>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</si>
  <si>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</si>
  <si>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</si>
  <si>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</si>
  <si>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</si>
  <si>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</si>
  <si>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</si>
  <si>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</si>
  <si>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</si>
  <si>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</si>
  <si>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</si>
  <si>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</si>
  <si>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</si>
  <si>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</si>
  <si>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</si>
  <si>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</si>
  <si>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</si>
  <si>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</si>
  <si>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</si>
  <si>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</si>
  <si>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</si>
  <si>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</si>
  <si>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</si>
  <si>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</si>
  <si>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</si>
  <si>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</si>
  <si>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</si>
  <si>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</si>
  <si>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</si>
  <si>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</si>
  <si>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</si>
  <si>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</si>
  <si>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</si>
  <si>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</si>
  <si>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</si>
  <si>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</si>
  <si>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</si>
  <si>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</si>
  <si>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</si>
  <si>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</si>
  <si>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</si>
  <si>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</si>
  <si>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</si>
  <si>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</si>
  <si>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</si>
  <si>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</si>
  <si>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</si>
  <si>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</si>
  <si>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</si>
  <si>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</si>
  <si>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</si>
  <si>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</si>
  <si>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</si>
  <si>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</si>
  <si>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</si>
  <si>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</si>
  <si>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</si>
  <si>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</si>
  <si>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</si>
  <si>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</si>
  <si>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</si>
  <si>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</si>
  <si>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</si>
  <si>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</si>
  <si>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</si>
  <si>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</si>
  <si>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</si>
  <si>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</si>
  <si>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</si>
  <si>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</si>
  <si>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</si>
  <si>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</si>
  <si>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</si>
  <si>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</si>
  <si>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</si>
  <si>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</si>
  <si>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</si>
  <si>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</si>
  <si>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</si>
  <si>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</si>
  <si>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</si>
  <si>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</si>
  <si>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</si>
  <si>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</si>
  <si>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</si>
  <si>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</si>
  <si>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</si>
  <si>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</si>
  <si>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</si>
  <si>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</si>
  <si>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</si>
  <si>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</si>
  <si>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</si>
  <si>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</si>
  <si>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</si>
  <si>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</si>
  <si>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</si>
  <si>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</si>
  <si>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</si>
  <si>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</si>
  <si>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</si>
  <si>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</si>
  <si>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</si>
  <si>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</si>
  <si>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</si>
  <si>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</si>
  <si>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</si>
  <si>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</si>
  <si>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</si>
  <si>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</si>
  <si>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</si>
  <si>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</si>
  <si>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</si>
  <si>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</si>
  <si>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</si>
  <si>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</si>
  <si>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</si>
  <si>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</si>
  <si>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</si>
  <si>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</si>
  <si>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</si>
  <si>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</si>
  <si>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</si>
  <si>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</si>
  <si>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</si>
  <si>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</si>
  <si>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</si>
  <si>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</si>
  <si>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</si>
  <si>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</si>
  <si>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</si>
  <si>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</si>
  <si>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</si>
  <si>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</si>
  <si>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</si>
  <si>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</si>
  <si>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</si>
  <si>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</si>
  <si>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</si>
  <si>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</si>
  <si>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</si>
  <si>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</si>
  <si>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</si>
  <si>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</si>
  <si>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</si>
  <si>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</si>
  <si>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</si>
  <si>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</si>
  <si>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</si>
  <si>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</si>
  <si>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</si>
  <si>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</si>
  <si>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</si>
  <si>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</si>
  <si>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</si>
  <si>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</si>
  <si>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</si>
  <si>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</si>
  <si>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</si>
  <si>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</si>
  <si>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</si>
  <si>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</si>
  <si>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</si>
  <si>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</si>
  <si>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</si>
  <si>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</si>
  <si>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</si>
  <si>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</si>
  <si>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</si>
  <si>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</si>
  <si>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</si>
  <si>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</si>
  <si>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</si>
  <si>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</si>
  <si>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</si>
  <si>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</si>
  <si>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</si>
  <si>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</si>
  <si>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</si>
  <si>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</si>
  <si>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</si>
  <si>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</si>
  <si>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</si>
  <si>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</si>
  <si>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</si>
  <si>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</si>
  <si>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</si>
  <si>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</si>
  <si>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</si>
  <si>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</si>
  <si>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</si>
  <si>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</si>
  <si>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</si>
  <si>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</si>
  <si>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</si>
  <si>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</si>
  <si>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</si>
  <si>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</si>
  <si>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</si>
  <si>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</si>
  <si>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</si>
  <si>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</si>
  <si>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</si>
  <si>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</si>
  <si>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</si>
  <si>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</si>
  <si>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</si>
  <si>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</si>
  <si>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</si>
  <si>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</si>
  <si>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</si>
  <si>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</si>
  <si>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</si>
  <si>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</si>
  <si>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</si>
  <si>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</si>
  <si>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</si>
  <si>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</si>
  <si>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</si>
  <si>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</si>
  <si>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</si>
  <si>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</si>
  <si>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</si>
  <si>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</si>
  <si>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</si>
  <si>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</si>
  <si>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</si>
  <si>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</si>
  <si>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</si>
  <si>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</si>
  <si>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</si>
  <si>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</si>
  <si>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</si>
  <si>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</si>
  <si>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</si>
  <si>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</si>
  <si>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</si>
  <si>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</si>
  <si>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</si>
  <si>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</si>
  <si>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</si>
  <si>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</si>
  <si>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</si>
  <si>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</si>
  <si>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</si>
  <si>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</si>
  <si>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</si>
  <si>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</si>
  <si>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</si>
  <si>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</si>
  <si>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</si>
  <si>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</si>
  <si>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</si>
  <si>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</si>
  <si>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</si>
  <si>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</si>
  <si>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</si>
  <si>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</si>
  <si>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</si>
  <si>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</si>
  <si>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</si>
  <si>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</si>
  <si>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</si>
  <si>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</si>
  <si>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</si>
  <si>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</si>
  <si>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</si>
  <si>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</si>
  <si>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</si>
  <si>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</si>
  <si>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</si>
  <si>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</si>
  <si>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</si>
  <si>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</si>
  <si>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</si>
  <si>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</si>
  <si>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</si>
  <si>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</si>
  <si>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</si>
  <si>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</si>
  <si>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</si>
  <si>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</si>
  <si>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</si>
  <si>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</si>
  <si>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</si>
  <si>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</si>
  <si>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</si>
  <si>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</si>
  <si>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</si>
  <si>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</si>
  <si>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</si>
  <si>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</si>
  <si>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</si>
  <si>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</si>
  <si>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</si>
  <si>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</si>
  <si>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</si>
  <si>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</si>
  <si>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</si>
  <si>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</si>
  <si>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</si>
  <si>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</si>
  <si>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</si>
  <si>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</si>
  <si>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</si>
  <si>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</si>
  <si>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</si>
  <si>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</si>
  <si>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</si>
  <si>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</si>
  <si>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</si>
  <si>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</si>
  <si>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</si>
  <si>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</si>
  <si>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</si>
  <si>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</si>
  <si>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</si>
  <si>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</si>
  <si>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</si>
  <si>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</si>
  <si>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</si>
  <si>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</si>
  <si>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</si>
  <si>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</si>
  <si>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</si>
  <si>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</si>
  <si>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</si>
  <si>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</si>
  <si>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</si>
  <si>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</si>
  <si>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</si>
  <si>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</si>
  <si>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</si>
  <si>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</si>
  <si>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</si>
  <si>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</si>
  <si>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</si>
  <si>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</si>
  <si>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</si>
  <si>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</si>
  <si>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</si>
  <si>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</si>
  <si>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</si>
  <si>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</si>
  <si>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</si>
  <si>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</si>
  <si>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</si>
  <si>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</si>
  <si>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</si>
  <si>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</si>
  <si>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</si>
  <si>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</si>
  <si>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</si>
  <si>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</si>
  <si>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</si>
  <si>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</si>
  <si>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</si>
  <si>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</si>
  <si>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</si>
  <si>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</si>
  <si>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</si>
  <si>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</si>
  <si>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</si>
  <si>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</si>
  <si>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</si>
  <si>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</si>
  <si>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</si>
  <si>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</si>
  <si>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</si>
  <si>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</si>
  <si>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</si>
  <si>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</si>
  <si>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</si>
  <si>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</si>
  <si>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</si>
  <si>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</si>
  <si>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</si>
  <si>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</si>
  <si>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</si>
  <si>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</si>
  <si>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</si>
  <si>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</si>
  <si>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</si>
  <si>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</si>
  <si>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</si>
  <si>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</si>
  <si>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</si>
  <si>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</si>
  <si>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</si>
  <si>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</si>
  <si>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</si>
  <si>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</si>
  <si>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</si>
  <si>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</si>
  <si>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</si>
  <si>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</si>
  <si>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</si>
  <si>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</si>
  <si>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</si>
  <si>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</si>
  <si>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</si>
  <si>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</si>
  <si>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</si>
  <si>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</si>
  <si>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</si>
  <si>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</si>
  <si>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</si>
  <si>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</si>
  <si>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</si>
  <si>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</si>
  <si>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</si>
  <si>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</si>
  <si>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</si>
  <si>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</si>
  <si>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</si>
  <si>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</si>
  <si>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</si>
  <si>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</si>
  <si>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</si>
  <si>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</si>
  <si>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</si>
  <si>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</si>
  <si>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</si>
  <si>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</si>
  <si>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</si>
  <si>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</si>
  <si>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</si>
  <si>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</si>
  <si>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</si>
  <si>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</si>
  <si>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</si>
  <si>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</si>
  <si>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</si>
  <si>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</si>
  <si>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</si>
  <si>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</si>
  <si>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</si>
  <si>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</si>
  <si>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</si>
  <si>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</si>
  <si>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</si>
  <si>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</si>
  <si>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</si>
  <si>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</si>
  <si>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</si>
  <si>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</si>
  <si>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</si>
  <si>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</si>
  <si>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</si>
  <si>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</si>
  <si>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</si>
  <si>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</si>
  <si>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</si>
  <si>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</si>
  <si>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</si>
  <si>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</si>
  <si>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</si>
  <si>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</si>
  <si>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</si>
  <si>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</si>
  <si>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</si>
  <si>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</si>
  <si>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</si>
  <si>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</si>
  <si>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</si>
  <si>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</si>
  <si>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</si>
  <si>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</si>
  <si>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</si>
  <si>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</si>
  <si>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</si>
  <si>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</si>
  <si>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</si>
  <si>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</si>
  <si>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</si>
  <si>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</si>
  <si>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</si>
  <si>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</si>
  <si>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</si>
  <si>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</si>
  <si>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</si>
  <si>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</si>
  <si>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</si>
  <si>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</si>
  <si>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</si>
  <si>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</si>
  <si>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</si>
  <si>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</si>
  <si>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</si>
  <si>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</si>
  <si>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</si>
  <si>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</si>
  <si>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</si>
  <si>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</si>
  <si>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</si>
  <si>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</si>
  <si>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</si>
  <si>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</si>
  <si>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</si>
  <si>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</si>
  <si>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</si>
  <si>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</si>
  <si>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</si>
  <si>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</si>
  <si>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</si>
  <si>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</si>
  <si>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</si>
  <si>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</si>
  <si>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</si>
  <si>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</si>
  <si>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</si>
  <si>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</si>
  <si>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</si>
  <si>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</si>
  <si>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</si>
  <si>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</si>
  <si>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</si>
  <si>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</si>
  <si>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</si>
  <si>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</si>
  <si>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</si>
  <si>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</si>
  <si>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</si>
  <si>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</si>
  <si>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</si>
  <si>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</si>
  <si>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</si>
  <si>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</si>
  <si>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</si>
  <si>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</si>
  <si>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</si>
  <si>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</si>
  <si>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</si>
  <si>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</si>
  <si>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</si>
  <si>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</si>
  <si>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</si>
  <si>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</si>
  <si>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</si>
  <si>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</si>
  <si>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</si>
  <si>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</si>
  <si>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</si>
  <si>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</si>
  <si>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</si>
  <si>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</si>
  <si>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</si>
  <si>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</si>
  <si>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</si>
  <si>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</si>
  <si>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</si>
  <si>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</si>
  <si>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</si>
  <si>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</si>
  <si>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</si>
  <si>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</si>
  <si>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</si>
  <si>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</si>
  <si>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</si>
  <si>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</si>
  <si>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</si>
  <si>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</si>
  <si>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</si>
  <si>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</si>
  <si>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</si>
  <si>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</si>
  <si>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</si>
  <si>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</si>
  <si>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</si>
  <si>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</si>
  <si>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</si>
  <si>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</si>
  <si>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</si>
  <si>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</si>
  <si>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</si>
  <si>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</si>
  <si>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</si>
  <si>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</si>
  <si>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</si>
  <si>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</si>
  <si>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</si>
  <si>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</si>
  <si>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</si>
  <si>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</si>
  <si>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</si>
  <si>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</si>
  <si>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</si>
  <si>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</si>
  <si>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</si>
  <si>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</si>
  <si>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</si>
  <si>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</si>
  <si>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</si>
  <si>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</si>
  <si>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</si>
  <si>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</si>
  <si>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</si>
  <si>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</si>
  <si>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</si>
  <si>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</si>
  <si>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</si>
  <si>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</si>
  <si>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</si>
  <si>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</si>
  <si>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</si>
  <si>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</si>
  <si>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</si>
  <si>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</si>
  <si>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</si>
  <si>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</si>
  <si>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</si>
  <si>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</si>
  <si>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</si>
  <si>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</si>
  <si>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</si>
  <si>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</si>
  <si>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</si>
  <si>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</si>
  <si>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</si>
  <si>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</si>
  <si>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</si>
  <si>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</si>
  <si>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</si>
  <si>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</si>
  <si>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</si>
  <si>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</si>
  <si>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</si>
  <si>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</si>
  <si>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</si>
  <si>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</si>
  <si>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</si>
  <si>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</si>
  <si>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</si>
  <si>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</si>
  <si>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</si>
  <si>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</si>
  <si>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</si>
  <si>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</si>
  <si>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</si>
  <si>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</si>
  <si>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</si>
  <si>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</si>
  <si>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</si>
  <si>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</si>
  <si>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</si>
  <si>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</si>
  <si>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</si>
  <si>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</si>
  <si>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</si>
  <si>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</si>
  <si>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</si>
  <si>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</si>
  <si>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</si>
  <si>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</si>
  <si>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</si>
  <si>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</si>
  <si>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</si>
  <si>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</si>
  <si>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</si>
  <si>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</si>
  <si>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</si>
  <si>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</si>
  <si>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</si>
  <si>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</si>
  <si>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</si>
  <si>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</si>
  <si>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</si>
  <si>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</si>
  <si>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</si>
  <si>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</si>
  <si>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</si>
  <si>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</si>
  <si>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</si>
  <si>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</si>
  <si>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</si>
  <si>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</si>
  <si>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</si>
  <si>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</si>
  <si>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</si>
  <si>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</si>
  <si>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</si>
  <si>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</si>
  <si>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</si>
  <si>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</si>
  <si>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</si>
  <si>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</si>
  <si>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</si>
  <si>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</si>
  <si>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</si>
  <si>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</si>
  <si>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</si>
  <si>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</si>
  <si>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</si>
  <si>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</si>
  <si>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</si>
  <si>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</si>
  <si>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</si>
  <si>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</si>
  <si>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</si>
  <si>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</si>
  <si>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</si>
  <si>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</si>
  <si>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</si>
  <si>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</si>
  <si>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</si>
  <si>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</si>
  <si>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</si>
  <si>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</si>
  <si>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</si>
  <si>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</si>
  <si>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</si>
  <si>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</si>
  <si>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</si>
  <si>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</si>
  <si>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</si>
  <si>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</si>
  <si>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</si>
  <si>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</si>
  <si>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</si>
  <si>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</si>
  <si>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</si>
  <si>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</si>
  <si>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</si>
  <si>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</si>
  <si>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</si>
  <si>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</si>
  <si>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</si>
  <si>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</si>
  <si>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</si>
  <si>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</si>
  <si>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</si>
  <si>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</si>
  <si>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</si>
  <si>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</si>
  <si>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</si>
  <si>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</si>
  <si>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</si>
  <si>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</si>
  <si>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</si>
  <si>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</si>
  <si>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</si>
  <si>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</si>
  <si>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</si>
  <si>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</si>
  <si>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</si>
  <si>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</si>
  <si>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</si>
  <si>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</si>
  <si>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</si>
  <si>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</si>
  <si>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</si>
  <si>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</si>
  <si>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</si>
  <si>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</si>
  <si>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</si>
  <si>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</si>
  <si>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</si>
  <si>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</si>
  <si>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</si>
  <si>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</si>
  <si>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</si>
  <si>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</si>
  <si>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</si>
  <si>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</si>
  <si>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</si>
  <si>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</si>
  <si>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</si>
  <si>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</si>
  <si>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</si>
  <si>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</si>
  <si>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</si>
  <si>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</si>
  <si>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</si>
  <si>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</si>
  <si>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</si>
  <si>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</si>
  <si>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</si>
  <si>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</si>
  <si>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</si>
  <si>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</si>
  <si>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</si>
  <si>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</si>
  <si>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</si>
  <si>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</si>
  <si>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</si>
  <si>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</si>
  <si>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</si>
  <si>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</si>
  <si>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</si>
  <si>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</si>
  <si>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</si>
  <si>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</si>
  <si>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</si>
  <si>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</si>
  <si>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</si>
  <si>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</si>
  <si>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</si>
  <si>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</si>
  <si>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</si>
  <si>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</si>
  <si>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</si>
  <si>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</si>
  <si>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</si>
  <si>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</si>
  <si>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</si>
  <si>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</si>
  <si>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</si>
  <si>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</si>
  <si>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</si>
  <si>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</si>
  <si>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</si>
  <si>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</si>
  <si>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</si>
  <si>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</si>
  <si>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</si>
  <si>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</si>
  <si>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</si>
  <si>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</si>
  <si>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</si>
  <si>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</si>
  <si>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</si>
  <si>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</si>
  <si>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</si>
  <si>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</si>
  <si>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</si>
  <si>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</si>
  <si>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</si>
  <si>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</si>
  <si>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</si>
  <si>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</si>
  <si>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</si>
  <si>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</si>
  <si>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</si>
  <si>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</si>
  <si>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</si>
  <si>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</si>
  <si>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</si>
  <si>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</si>
  <si>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</si>
  <si>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</si>
  <si>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</si>
  <si>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</si>
  <si>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</si>
  <si>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</si>
  <si>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</si>
  <si>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</si>
  <si>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</si>
  <si>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</si>
  <si>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</si>
  <si>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</si>
  <si>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</si>
  <si>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</si>
  <si>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</si>
  <si>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</si>
  <si>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</si>
  <si>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</si>
  <si>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</si>
  <si>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</si>
  <si>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</si>
  <si>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</si>
  <si>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</si>
  <si>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</si>
  <si>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</si>
  <si>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</si>
  <si>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</si>
  <si>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</si>
  <si>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</si>
  <si>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</si>
  <si>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</si>
  <si>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</si>
  <si>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</si>
  <si>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</si>
  <si>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</si>
  <si>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</si>
  <si>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</si>
  <si>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</si>
  <si>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</si>
  <si>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</si>
  <si>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</si>
  <si>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</si>
  <si>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</si>
  <si>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</si>
  <si>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</si>
  <si>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</si>
  <si>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</si>
  <si>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</si>
  <si>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</si>
  <si>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</si>
  <si>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</si>
  <si>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</si>
  <si>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</si>
  <si>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</si>
  <si>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</si>
  <si>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</si>
  <si>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</si>
  <si>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</si>
  <si>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</si>
  <si>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</si>
  <si>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</si>
  <si>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</si>
  <si>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</si>
  <si>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</si>
  <si>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</si>
  <si>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</si>
  <si>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</si>
  <si>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</si>
  <si>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</si>
  <si>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</si>
  <si>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</si>
  <si>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</si>
  <si>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</si>
  <si>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</si>
  <si>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</si>
  <si>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</si>
  <si>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</si>
  <si>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</si>
  <si>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</si>
  <si>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</si>
  <si>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</si>
  <si>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</si>
  <si>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</si>
  <si>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</si>
  <si>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</si>
  <si>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</si>
  <si>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</si>
  <si>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</si>
  <si>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</si>
  <si>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</si>
  <si>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</si>
  <si>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</si>
  <si>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</si>
  <si>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</si>
  <si>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</si>
  <si>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</si>
  <si>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</si>
  <si>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</si>
  <si>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</si>
  <si>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</si>
  <si>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</si>
  <si>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</si>
  <si>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</si>
  <si>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</si>
  <si>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</si>
  <si>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</si>
  <si>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</si>
  <si>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</si>
  <si>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</si>
  <si>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</si>
  <si>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</si>
  <si>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</si>
  <si>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</si>
  <si>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</si>
  <si>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</si>
  <si>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</si>
  <si>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</si>
  <si>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</si>
  <si>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</si>
  <si>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</si>
  <si>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</si>
  <si>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</si>
  <si>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</si>
  <si>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</si>
  <si>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</si>
  <si>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</si>
  <si>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</si>
  <si>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</si>
  <si>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</si>
  <si>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</si>
  <si>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</si>
  <si>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</si>
  <si>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</si>
  <si>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</si>
  <si>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</si>
  <si>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</si>
  <si>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</si>
  <si>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</si>
  <si>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</si>
  <si>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</si>
  <si>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</si>
  <si>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</si>
  <si>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</si>
  <si>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</si>
  <si>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</si>
  <si>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</si>
  <si>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</si>
  <si>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</si>
  <si>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</si>
  <si>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</si>
  <si>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</si>
  <si>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</si>
  <si>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</si>
  <si>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</si>
  <si>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</si>
  <si>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</si>
  <si>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</si>
  <si>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</si>
  <si>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</si>
  <si>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</si>
  <si>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</si>
  <si>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</si>
  <si>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</si>
  <si>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</si>
  <si>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</si>
  <si>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</si>
  <si>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</si>
  <si>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</si>
  <si>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</si>
  <si>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</si>
  <si>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</si>
  <si>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</si>
  <si>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</si>
  <si>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</si>
  <si>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</si>
  <si>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</si>
  <si>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</si>
  <si>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</si>
  <si>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</si>
  <si>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</si>
  <si>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</si>
  <si>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</si>
  <si>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</si>
  <si>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</si>
  <si>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</si>
  <si>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</si>
  <si>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</si>
  <si>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</si>
  <si>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</si>
  <si>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</si>
  <si>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</si>
  <si>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</si>
  <si>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</si>
  <si>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</si>
  <si>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</si>
  <si>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</si>
  <si>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</si>
  <si>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</si>
  <si>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</si>
  <si>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</si>
  <si>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</si>
  <si>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</si>
  <si>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</si>
  <si>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</si>
  <si>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</si>
  <si>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</si>
  <si>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</si>
  <si>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</si>
  <si>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</si>
  <si>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</si>
  <si>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</si>
  <si>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</si>
  <si>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</si>
  <si>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</si>
  <si>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</si>
  <si>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</si>
  <si>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</si>
  <si>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</si>
  <si>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</si>
  <si>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</si>
  <si>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</si>
  <si>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</si>
  <si>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</si>
  <si>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</si>
  <si>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</si>
  <si>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</si>
  <si>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</si>
  <si>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</si>
  <si>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</si>
  <si>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</si>
  <si>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</si>
  <si>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</si>
  <si>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</si>
  <si>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</si>
  <si>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</si>
  <si>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</si>
  <si>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</si>
  <si>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</si>
  <si>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</si>
  <si>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</si>
  <si>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</si>
  <si>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</si>
  <si>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</si>
  <si>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</si>
  <si>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</si>
  <si>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</si>
  <si>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</si>
  <si>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</si>
  <si>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</si>
  <si>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</si>
  <si>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</si>
  <si>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</si>
  <si>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</si>
  <si>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</si>
  <si>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</si>
  <si>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</si>
  <si>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</si>
  <si>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</si>
  <si>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</si>
  <si>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</si>
  <si>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</si>
  <si>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</si>
  <si>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</si>
  <si>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</si>
  <si>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</si>
  <si>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</si>
  <si>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</si>
  <si>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</si>
  <si>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</si>
  <si>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</si>
  <si>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</si>
  <si>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</si>
  <si>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</si>
  <si>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</si>
  <si>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</si>
  <si>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</si>
  <si>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</si>
  <si>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</si>
  <si>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</si>
  <si>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</si>
  <si>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</si>
  <si>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</si>
  <si>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</si>
  <si>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</si>
  <si>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</si>
  <si>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</si>
  <si>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</si>
  <si>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</si>
  <si>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</si>
  <si>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</si>
  <si>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</si>
  <si>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</si>
  <si>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</si>
  <si>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</si>
  <si>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</si>
  <si>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</si>
  <si>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</si>
  <si>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</si>
  <si>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</si>
  <si>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</si>
  <si>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</si>
  <si>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</si>
  <si>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</si>
  <si>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</si>
  <si>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</si>
  <si>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</si>
  <si>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</si>
  <si>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</si>
  <si>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</si>
  <si>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</si>
  <si>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</si>
  <si>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</si>
  <si>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</si>
  <si>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</si>
  <si>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</si>
  <si>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</si>
  <si>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</si>
  <si>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</si>
  <si>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</si>
  <si>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</si>
  <si>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</si>
  <si>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</si>
  <si>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</si>
  <si>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</si>
  <si>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</si>
  <si>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</si>
  <si>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</si>
  <si>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</si>
  <si>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</si>
  <si>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</si>
  <si>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</si>
  <si>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</si>
  <si>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</si>
  <si>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</si>
  <si>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</si>
  <si>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</si>
  <si>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</si>
  <si>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</si>
  <si>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</si>
  <si>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</si>
  <si>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</si>
  <si>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</si>
  <si>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</si>
  <si>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</si>
  <si>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</si>
  <si>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</si>
  <si>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</si>
  <si>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</si>
  <si>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</si>
  <si>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</si>
  <si>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</si>
  <si>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</si>
  <si>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</si>
  <si>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</si>
  <si>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</si>
  <si>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</si>
  <si>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</si>
  <si>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</si>
  <si>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</si>
  <si>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</si>
  <si>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</si>
  <si>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</si>
  <si>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</si>
  <si>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</si>
  <si>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</si>
  <si>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</si>
  <si>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</si>
  <si>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</si>
  <si>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</si>
  <si>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</si>
  <si>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</si>
  <si>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</si>
  <si>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</si>
  <si>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</si>
  <si>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</si>
  <si>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</si>
  <si>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</si>
  <si>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</si>
  <si>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</si>
  <si>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</si>
  <si>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</si>
  <si>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</si>
  <si>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</si>
  <si>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</si>
  <si>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</si>
  <si>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</si>
  <si>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</si>
  <si>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</si>
  <si>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</si>
  <si>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</si>
  <si>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</si>
  <si>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</si>
  <si>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</si>
  <si>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</si>
  <si>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</si>
  <si>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</si>
  <si>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</si>
  <si>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</si>
  <si>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</si>
  <si>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</si>
  <si>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</si>
  <si>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</si>
  <si>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</si>
  <si>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</si>
  <si>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</si>
  <si>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</si>
  <si>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</si>
  <si>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</si>
  <si>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</si>
  <si>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</si>
  <si>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</si>
  <si>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</si>
  <si>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</si>
  <si>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</si>
  <si>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</si>
  <si>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</si>
  <si>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</si>
  <si>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</si>
  <si>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</si>
  <si>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</si>
  <si>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</si>
  <si>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</si>
  <si>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</si>
  <si>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</si>
  <si>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</si>
  <si>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</si>
  <si>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</si>
  <si>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</si>
  <si>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</si>
  <si>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</si>
  <si>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</si>
  <si>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</si>
  <si>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</si>
  <si>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</si>
  <si>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</si>
  <si>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</si>
  <si>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</si>
  <si>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</si>
  <si>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</si>
  <si>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</si>
  <si>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</si>
  <si>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</si>
  <si>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</si>
  <si>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</si>
  <si>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</si>
  <si>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</si>
  <si>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</si>
  <si>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</si>
  <si>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</si>
  <si>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</si>
  <si>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</si>
  <si>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</si>
  <si>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</si>
  <si>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</si>
  <si>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</si>
  <si>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</si>
  <si>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</si>
  <si>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</si>
  <si>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</si>
  <si>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</si>
  <si>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</si>
  <si>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</si>
  <si>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</si>
  <si>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</si>
  <si>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</si>
  <si>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</si>
  <si>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</si>
  <si>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</si>
  <si>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</si>
  <si>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</si>
  <si>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</si>
  <si>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</si>
  <si>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</si>
  <si>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</si>
  <si>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</si>
  <si>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</si>
  <si>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</si>
  <si>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</si>
  <si>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</si>
  <si>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</si>
  <si>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</si>
  <si>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</si>
  <si>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</si>
  <si>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</si>
  <si>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</si>
  <si>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</si>
  <si>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</si>
  <si>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</si>
  <si>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</si>
  <si>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</si>
  <si>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</si>
  <si>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</si>
  <si>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</si>
  <si>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</si>
  <si>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</si>
  <si>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</si>
  <si>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</si>
  <si>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</si>
  <si>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</si>
  <si>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</si>
  <si>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</si>
  <si>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</si>
  <si>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</si>
  <si>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</si>
  <si>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</si>
  <si>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</si>
  <si>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</si>
  <si>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</si>
  <si>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</si>
  <si>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</si>
  <si>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</si>
  <si>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</si>
  <si>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</si>
  <si>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</si>
  <si>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</si>
  <si>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</si>
  <si>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</si>
  <si>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</si>
  <si>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</si>
  <si>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</si>
  <si>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</si>
  <si>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</si>
  <si>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</si>
  <si>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</si>
  <si>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</si>
  <si>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</si>
  <si>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</si>
  <si>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</si>
  <si>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</si>
  <si>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</si>
  <si>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</si>
  <si>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</si>
  <si>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</si>
  <si>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</si>
  <si>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</si>
  <si>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</si>
  <si>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</si>
  <si>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</si>
  <si>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</si>
  <si>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</si>
  <si>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</si>
  <si>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</si>
  <si>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</si>
  <si>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</si>
  <si>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</si>
  <si>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</si>
  <si>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</si>
  <si>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</si>
  <si>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</si>
  <si>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</si>
  <si>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</si>
  <si>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</si>
  <si>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</si>
  <si>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</si>
  <si>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</si>
  <si>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</si>
  <si>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</si>
  <si>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</si>
  <si>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</si>
  <si>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</si>
  <si>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</si>
  <si>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</si>
  <si>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</si>
  <si>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</si>
  <si>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</si>
  <si>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</si>
  <si>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</si>
  <si>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</si>
  <si>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</si>
  <si>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</si>
  <si>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</si>
  <si>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</si>
  <si>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</si>
  <si>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</si>
  <si>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</si>
  <si>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</si>
  <si>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</si>
  <si>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</si>
  <si>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</si>
  <si>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</si>
  <si>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</si>
  <si>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</si>
  <si>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</si>
  <si>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</si>
  <si>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</si>
  <si>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</si>
  <si>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</si>
  <si>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</si>
  <si>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</si>
  <si>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</si>
  <si>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</si>
  <si>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</si>
  <si>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</si>
  <si>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</si>
  <si>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</si>
  <si>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</si>
  <si>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</si>
  <si>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</si>
  <si>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</si>
  <si>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</si>
  <si>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</si>
  <si>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</si>
  <si>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</si>
  <si>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</si>
  <si>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</si>
  <si>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</si>
  <si>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</si>
  <si>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</si>
  <si>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</si>
  <si>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</si>
  <si>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</si>
  <si>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</si>
  <si>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</si>
  <si>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</si>
  <si>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</si>
  <si>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</si>
  <si>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</si>
  <si>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</si>
  <si>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</si>
  <si>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</si>
  <si>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</si>
  <si>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</si>
  <si>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</si>
  <si>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</si>
  <si>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</si>
  <si>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</si>
  <si>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</si>
  <si>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</si>
  <si>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</si>
  <si>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</si>
  <si>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</si>
  <si>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</si>
  <si>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</si>
  <si>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</si>
  <si>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</si>
  <si>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</si>
  <si>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</si>
  <si>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</si>
  <si>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</si>
  <si>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</si>
  <si>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</si>
  <si>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</si>
  <si>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</si>
  <si>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</si>
  <si>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</si>
  <si>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</si>
  <si>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</si>
  <si>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</si>
  <si>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</si>
  <si>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</si>
  <si>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</si>
  <si>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</si>
  <si>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</si>
  <si>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</si>
  <si>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</si>
  <si>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</si>
  <si>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</si>
  <si>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</si>
  <si>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</si>
  <si>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</si>
  <si>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</si>
  <si>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</si>
  <si>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</si>
  <si>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</si>
  <si>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</si>
  <si>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</si>
  <si>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</si>
  <si>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</si>
  <si>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</si>
  <si>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</si>
  <si>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</si>
  <si>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</si>
  <si>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</si>
  <si>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</si>
  <si>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</si>
  <si>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</si>
  <si>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</si>
  <si>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</si>
  <si>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</si>
  <si>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</si>
  <si>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</si>
  <si>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</si>
  <si>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</si>
  <si>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</si>
  <si>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</si>
  <si>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</si>
  <si>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</si>
  <si>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</si>
  <si>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</si>
  <si>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</si>
  <si>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</si>
  <si>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</si>
  <si>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</si>
  <si>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</si>
  <si>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</si>
  <si>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</si>
  <si>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</si>
  <si>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</si>
  <si>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</si>
  <si>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</si>
  <si>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</si>
  <si>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</si>
  <si>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</si>
  <si>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</si>
  <si>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</si>
  <si>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</si>
  <si>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</si>
  <si>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</si>
  <si>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</si>
  <si>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</si>
  <si>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</si>
  <si>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</si>
  <si>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</si>
  <si>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</si>
  <si>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</si>
  <si>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</si>
  <si>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</si>
  <si>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</si>
  <si>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</si>
  <si>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</si>
  <si>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</si>
  <si>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</si>
  <si>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</si>
  <si>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</si>
  <si>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</si>
  <si>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</si>
  <si>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</si>
  <si>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</si>
  <si>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</si>
  <si>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</si>
  <si>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</si>
  <si>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</si>
  <si>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</si>
  <si>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</si>
  <si>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</si>
  <si>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</si>
  <si>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</si>
  <si>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</si>
  <si>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</si>
  <si>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</si>
  <si>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</si>
  <si>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</si>
  <si>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</si>
  <si>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</si>
  <si>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</si>
  <si>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</si>
  <si>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</si>
  <si>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</si>
  <si>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</si>
  <si>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</si>
  <si>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</si>
  <si>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</si>
  <si>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</si>
  <si>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</si>
  <si>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</si>
  <si>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</si>
  <si>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</si>
  <si>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</si>
  <si>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</si>
  <si>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</si>
  <si>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</si>
  <si>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</si>
  <si>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</si>
  <si>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</si>
  <si>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</si>
  <si>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</si>
  <si>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</si>
  <si>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</si>
  <si>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</si>
  <si>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</si>
  <si>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</si>
  <si>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</si>
  <si>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</si>
  <si>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</si>
  <si>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</si>
  <si>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</si>
  <si>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</si>
  <si>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</si>
  <si>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</si>
  <si>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</si>
  <si>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</si>
  <si>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</si>
  <si>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</si>
  <si>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</si>
  <si>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</si>
  <si>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</si>
  <si>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</si>
  <si>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</si>
  <si>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</si>
  <si>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</si>
  <si>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</si>
  <si>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</si>
  <si>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</si>
  <si>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</si>
  <si>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</si>
  <si>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</si>
  <si>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</si>
  <si>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</si>
  <si>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</si>
  <si>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</si>
  <si>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</si>
  <si>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</si>
  <si>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</si>
  <si>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</si>
  <si>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</si>
  <si>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</si>
  <si>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</si>
  <si>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</si>
  <si>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</si>
  <si>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</si>
  <si>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</si>
  <si>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</si>
  <si>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</si>
  <si>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</si>
  <si>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</si>
  <si>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</si>
  <si>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</si>
  <si>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</si>
  <si>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</si>
  <si>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</si>
  <si>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</si>
  <si>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</si>
  <si>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</si>
  <si>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</si>
  <si>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</si>
  <si>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</si>
  <si>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</si>
  <si>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</si>
  <si>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</si>
  <si>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</si>
  <si>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</si>
  <si>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</si>
  <si>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</si>
  <si>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</si>
  <si>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</si>
  <si>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</si>
  <si>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</si>
  <si>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</si>
  <si>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</si>
  <si>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</si>
  <si>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</si>
  <si>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</si>
  <si>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</si>
  <si>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</si>
  <si>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</si>
  <si>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</si>
  <si>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</si>
  <si>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</si>
  <si>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</si>
  <si>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</si>
  <si>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</si>
  <si>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</si>
  <si>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</si>
  <si>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</si>
  <si>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</si>
  <si>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</si>
  <si>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</si>
  <si>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</si>
  <si>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</si>
  <si>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</si>
  <si>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</si>
  <si>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</si>
  <si>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</si>
  <si>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</si>
  <si>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</si>
  <si>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</si>
  <si>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</si>
  <si>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</si>
  <si>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</si>
  <si>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</si>
  <si>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</si>
  <si>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</si>
  <si>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</si>
  <si>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</si>
  <si>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</si>
  <si>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</si>
  <si>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</si>
  <si>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</si>
  <si>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</si>
  <si>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</si>
  <si>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</si>
  <si>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</si>
  <si>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</si>
  <si>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</si>
  <si>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</si>
  <si>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</si>
  <si>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</si>
  <si>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</si>
  <si>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</si>
  <si>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</si>
  <si>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</si>
  <si>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</si>
  <si>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</si>
  <si>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</si>
  <si>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</si>
  <si>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</si>
  <si>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</si>
  <si>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</si>
  <si>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</si>
  <si>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</si>
  <si>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</si>
  <si>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</si>
  <si>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</si>
  <si>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</si>
  <si>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</si>
  <si>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</si>
  <si>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</si>
  <si>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</si>
  <si>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</si>
  <si>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</si>
  <si>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</si>
  <si>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</si>
  <si>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</si>
  <si>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</si>
  <si>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</si>
  <si>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</si>
  <si>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</si>
  <si>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</si>
  <si>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</si>
  <si>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</si>
  <si>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</si>
  <si>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</si>
  <si>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</si>
  <si>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</si>
  <si>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</si>
  <si>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</si>
  <si>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</si>
  <si>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</si>
  <si>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</si>
  <si>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</si>
  <si>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</si>
  <si>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</si>
  <si>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</si>
  <si>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</si>
  <si>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</si>
  <si>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</si>
  <si>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</si>
  <si>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</si>
  <si>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</si>
  <si>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</si>
  <si>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</si>
  <si>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</si>
  <si>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</si>
  <si>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</si>
  <si>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</si>
  <si>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</si>
  <si>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</si>
  <si>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</si>
  <si>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</si>
  <si>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</si>
  <si>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</si>
  <si>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</si>
  <si>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</si>
  <si>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</si>
  <si>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</si>
  <si>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</si>
  <si>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</si>
  <si>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</si>
  <si>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</si>
  <si>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</si>
  <si>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</si>
  <si>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</si>
  <si>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</si>
  <si>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</si>
  <si>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</si>
  <si>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</si>
  <si>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</si>
  <si>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</si>
  <si>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</si>
  <si>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</si>
  <si>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</si>
  <si>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</si>
  <si>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</si>
  <si>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</si>
  <si>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</si>
  <si>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</si>
  <si>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</si>
  <si>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</si>
  <si>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</si>
  <si>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</si>
  <si>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</si>
  <si>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</si>
  <si>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</si>
  <si>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</si>
  <si>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</si>
  <si>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</si>
  <si>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</si>
  <si>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</si>
  <si>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</si>
  <si>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</si>
  <si>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</si>
  <si>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</si>
  <si>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</si>
  <si>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</si>
  <si>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</si>
  <si>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</si>
  <si>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</si>
  <si>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</si>
  <si>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</si>
  <si>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</si>
  <si>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</si>
  <si>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</si>
  <si>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</si>
  <si>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</si>
  <si>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</si>
  <si>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</si>
  <si>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</si>
  <si>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</si>
  <si>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</si>
  <si>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</si>
  <si>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</si>
  <si>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</si>
  <si>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</si>
  <si>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</si>
  <si>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</si>
  <si>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</si>
  <si>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</si>
  <si>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</si>
  <si>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</si>
  <si>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</si>
  <si>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</si>
  <si>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</si>
  <si>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</si>
  <si>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</si>
  <si>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</si>
  <si>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</si>
  <si>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</si>
  <si>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</si>
  <si>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</si>
  <si>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</si>
  <si>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</si>
  <si>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</si>
  <si>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</si>
  <si>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</si>
  <si>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</si>
  <si>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</si>
  <si>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</si>
  <si>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</si>
  <si>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</si>
  <si>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</si>
  <si>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</si>
  <si>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</si>
  <si>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</si>
  <si>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</si>
  <si>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</si>
  <si>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</si>
  <si>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</si>
  <si>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</si>
  <si>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</si>
  <si>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</si>
  <si>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</si>
  <si>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</si>
  <si>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</si>
  <si>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</si>
  <si>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</si>
  <si>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</si>
  <si>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</si>
  <si>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</si>
  <si>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</si>
  <si>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</si>
  <si>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</si>
  <si>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</si>
  <si>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</si>
  <si>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</si>
  <si>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</si>
  <si>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</si>
  <si>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</si>
  <si>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</si>
  <si>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</si>
  <si>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</si>
  <si>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</si>
  <si>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</si>
  <si>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</si>
  <si>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</si>
  <si>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</si>
  <si>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</si>
  <si>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</si>
  <si>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</si>
  <si>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</si>
  <si>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</si>
  <si>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</si>
  <si>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</si>
  <si>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</si>
  <si>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</si>
  <si>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</si>
  <si>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</si>
  <si>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</si>
  <si>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</si>
  <si>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</si>
  <si>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</si>
  <si>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</si>
  <si>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</si>
  <si>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</si>
  <si>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</si>
  <si>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</si>
  <si>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</si>
  <si>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</si>
  <si>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</si>
  <si>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</si>
  <si>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</si>
  <si>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</si>
  <si>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</si>
  <si>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</si>
  <si>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</si>
  <si>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</si>
  <si>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</si>
  <si>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</si>
  <si>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</si>
  <si>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</si>
  <si>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</si>
  <si>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</si>
  <si>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</si>
  <si>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</si>
  <si>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</si>
  <si>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</si>
  <si>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</si>
  <si>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</si>
  <si>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</si>
  <si>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</si>
  <si>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</si>
  <si>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</si>
  <si>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</si>
  <si>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</si>
  <si>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</si>
  <si>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</si>
  <si>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</si>
  <si>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</si>
  <si>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</si>
  <si>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</si>
  <si>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</si>
  <si>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</si>
  <si>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</si>
  <si>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</si>
  <si>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</si>
  <si>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</si>
  <si>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</si>
  <si>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</si>
  <si>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</si>
  <si>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</si>
  <si>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</si>
  <si>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</si>
  <si>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</si>
  <si>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</si>
  <si>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</si>
  <si>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</si>
  <si>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</si>
  <si>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</si>
  <si>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</si>
  <si>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</si>
  <si>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</si>
  <si>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</si>
  <si>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</si>
  <si>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</si>
  <si>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</si>
  <si>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</si>
  <si>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</si>
  <si>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</si>
  <si>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</si>
  <si>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</si>
  <si>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</si>
  <si>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</si>
  <si>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</si>
  <si>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</si>
  <si>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</si>
  <si>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</si>
  <si>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</si>
  <si>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</si>
  <si>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</si>
  <si>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</si>
  <si>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</si>
  <si>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</si>
  <si>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</si>
  <si>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</si>
  <si>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</si>
  <si>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</si>
  <si>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</si>
  <si>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</si>
  <si>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</si>
  <si>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</si>
  <si>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</si>
  <si>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</si>
  <si>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</si>
  <si>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</si>
  <si>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</si>
  <si>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</si>
  <si>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</si>
  <si>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</si>
  <si>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</si>
  <si>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</si>
  <si>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</si>
  <si>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</si>
  <si>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</si>
  <si>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</si>
  <si>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</si>
  <si>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</si>
  <si>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</si>
  <si>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</si>
  <si>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</si>
  <si>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</si>
  <si>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</si>
  <si>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</si>
  <si>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</si>
  <si>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</si>
  <si>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</si>
  <si>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</si>
  <si>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</si>
  <si>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</si>
  <si>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</si>
  <si>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</si>
  <si>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</si>
  <si>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</si>
  <si>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</si>
  <si>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</si>
  <si>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</si>
  <si>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</si>
  <si>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</si>
  <si>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</si>
  <si>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</si>
  <si>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</si>
  <si>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</si>
  <si>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</si>
  <si>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</si>
  <si>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</si>
  <si>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</si>
  <si>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</si>
  <si>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</si>
  <si>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</si>
  <si>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</si>
  <si>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</si>
  <si>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</si>
  <si>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</si>
  <si>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</si>
  <si>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</si>
  <si>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</si>
  <si>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</si>
  <si>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</si>
  <si>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</si>
  <si>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</si>
  <si>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</si>
  <si>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</si>
  <si>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</si>
  <si>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</si>
  <si>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</si>
  <si>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</si>
  <si>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</si>
  <si>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</si>
  <si>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</si>
  <si>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</si>
  <si>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</si>
  <si>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</si>
  <si>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</si>
  <si>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</si>
  <si>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</si>
  <si>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</si>
  <si>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</si>
  <si>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</si>
  <si>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</si>
  <si>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</si>
  <si>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</si>
  <si>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</si>
  <si>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</si>
  <si>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</si>
  <si>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</si>
  <si>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</si>
  <si>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</si>
  <si>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</si>
  <si>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</si>
  <si>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</si>
  <si>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</si>
  <si>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</si>
  <si>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</si>
  <si>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</si>
  <si>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</si>
  <si>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</si>
  <si>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</si>
  <si>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</si>
  <si>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</si>
  <si>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</si>
  <si>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</si>
  <si>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</si>
  <si>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</si>
  <si>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</si>
  <si>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</si>
  <si>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</si>
  <si>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</si>
  <si>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</si>
  <si>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</si>
  <si>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</si>
  <si>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</si>
  <si>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</si>
  <si>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</si>
  <si>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</si>
  <si>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</si>
  <si>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</si>
  <si>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</si>
  <si>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</si>
  <si>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</si>
  <si>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</si>
  <si>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</si>
  <si>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</si>
  <si>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</si>
  <si>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</si>
  <si>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</si>
  <si>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</si>
  <si>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</si>
  <si>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</si>
  <si>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</si>
  <si>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</si>
  <si>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</si>
  <si>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</si>
  <si>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</si>
  <si>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</si>
  <si>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</si>
  <si>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</si>
  <si>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</si>
  <si>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</si>
  <si>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</si>
  <si>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</si>
  <si>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</si>
  <si>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</si>
  <si>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</si>
  <si>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</si>
  <si>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</si>
  <si>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</si>
  <si>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</si>
  <si>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</si>
  <si>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</si>
  <si>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</si>
  <si>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</si>
  <si>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</si>
  <si>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</si>
  <si>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</si>
  <si>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</si>
  <si>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</si>
  <si>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</si>
  <si>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</si>
  <si>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</si>
  <si>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</si>
  <si>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</si>
  <si>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</si>
  <si>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</si>
  <si>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</si>
  <si>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</si>
  <si>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</si>
  <si>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</si>
  <si>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</si>
  <si>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</si>
  <si>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</si>
  <si>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</si>
  <si>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</si>
  <si>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</si>
  <si>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</si>
  <si>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</si>
  <si>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</si>
  <si>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</si>
  <si>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</si>
  <si>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</si>
  <si>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</si>
  <si>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</si>
  <si>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</si>
  <si>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</si>
  <si>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</si>
  <si>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</si>
  <si>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</si>
  <si>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</si>
  <si>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</si>
  <si>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</si>
  <si>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</si>
  <si>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</si>
  <si>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</si>
  <si>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</si>
  <si>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</si>
  <si>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</si>
  <si>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</si>
  <si>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</si>
  <si>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</si>
  <si>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</si>
  <si>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</si>
  <si>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</si>
  <si>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</si>
  <si>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</si>
  <si>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</si>
  <si>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</si>
  <si>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</si>
  <si>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</si>
  <si>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</si>
  <si>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</si>
  <si>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</si>
  <si>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</si>
  <si>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</si>
  <si>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</si>
  <si>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</si>
  <si>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</si>
  <si>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</si>
  <si>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</si>
  <si>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</si>
  <si>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</si>
  <si>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</si>
  <si>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</si>
  <si>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</si>
  <si>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</si>
  <si>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</si>
  <si>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</si>
  <si>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</si>
  <si>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</si>
  <si>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</si>
  <si>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</si>
  <si>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</si>
  <si>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</si>
  <si>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</si>
  <si>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</si>
  <si>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</si>
  <si>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</si>
  <si>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</si>
  <si>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</si>
  <si>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</si>
  <si>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</si>
  <si>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</si>
  <si>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</si>
  <si>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</si>
  <si>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</si>
  <si>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</si>
  <si>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</si>
  <si>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</si>
  <si>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</si>
  <si>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</si>
  <si>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</si>
  <si>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</si>
  <si>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</si>
  <si>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</si>
  <si>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</si>
  <si>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</si>
  <si>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</si>
  <si>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</si>
  <si>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</si>
  <si>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</si>
  <si>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</si>
  <si>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</si>
  <si>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</si>
  <si>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</si>
  <si>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</si>
  <si>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</si>
  <si>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</si>
  <si>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</si>
  <si>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</si>
  <si>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</si>
  <si>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</si>
  <si>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</si>
  <si>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</si>
  <si>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</si>
  <si>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</si>
  <si>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</si>
  <si>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</si>
  <si>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</si>
  <si>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</si>
  <si>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</si>
  <si>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</si>
  <si>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</si>
  <si>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</si>
  <si>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</si>
  <si>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</si>
  <si>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</si>
  <si>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</si>
  <si>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</si>
  <si>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</si>
  <si>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</si>
  <si>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</si>
  <si>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</si>
  <si>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</si>
  <si>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</si>
  <si>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</si>
  <si>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</si>
  <si>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</si>
  <si>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</si>
  <si>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</si>
  <si>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</si>
  <si>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</si>
  <si>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</si>
  <si>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</si>
  <si>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</si>
  <si>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</si>
  <si>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</si>
  <si>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</si>
  <si>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</si>
  <si>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</si>
  <si>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</si>
  <si>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</si>
  <si>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</si>
  <si>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</si>
  <si>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</si>
  <si>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</si>
  <si>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</si>
  <si>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</si>
  <si>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</si>
  <si>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</si>
  <si>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</si>
  <si>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</si>
  <si>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</si>
  <si>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</si>
  <si>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</si>
  <si>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</si>
  <si>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</si>
  <si>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</si>
  <si>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</si>
  <si>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</si>
  <si>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</si>
  <si>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</si>
  <si>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</si>
  <si>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</si>
  <si>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</si>
  <si>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</si>
  <si>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</si>
  <si>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</si>
  <si>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</si>
  <si>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</si>
  <si>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</si>
  <si>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</si>
  <si>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</si>
  <si>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</si>
  <si>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</si>
  <si>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</si>
  <si>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</si>
  <si>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</si>
  <si>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</si>
  <si>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</si>
  <si>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</si>
  <si>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</si>
  <si>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</si>
  <si>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</si>
  <si>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</si>
  <si>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</si>
  <si>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</si>
  <si>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</si>
  <si>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</si>
  <si>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</si>
  <si>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</si>
  <si>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</si>
  <si>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</si>
  <si>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</si>
  <si>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</si>
  <si>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</si>
  <si>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</si>
  <si>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</si>
  <si>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</si>
  <si>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</si>
  <si>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</si>
  <si>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</si>
  <si>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</si>
  <si>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</si>
  <si>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</si>
  <si>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</si>
  <si>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</si>
  <si>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</si>
  <si>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</si>
  <si>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</si>
  <si>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</si>
  <si>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</si>
  <si>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</si>
  <si>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</si>
  <si>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</si>
  <si>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</si>
  <si>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</si>
  <si>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</si>
  <si>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</si>
  <si>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</si>
  <si>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</si>
  <si>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</si>
  <si>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</si>
  <si>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</si>
  <si>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</si>
  <si>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</si>
  <si>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</si>
  <si>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</si>
  <si>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</si>
  <si>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</si>
  <si>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</si>
  <si>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</si>
  <si>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</si>
  <si>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</si>
  <si>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</si>
  <si>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</si>
  <si>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</si>
  <si>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</si>
  <si>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</si>
  <si>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</si>
  <si>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</si>
  <si>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</si>
  <si>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</si>
  <si>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</si>
  <si>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</si>
  <si>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</si>
  <si>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</si>
  <si>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</si>
  <si>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</si>
  <si>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</si>
  <si>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</si>
  <si>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</si>
  <si>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</si>
  <si>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</si>
  <si>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</si>
  <si>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</si>
  <si>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</si>
  <si>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</si>
  <si>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</si>
  <si>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</si>
  <si>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</si>
  <si>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</si>
  <si>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</si>
  <si>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</si>
  <si>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</si>
  <si>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</si>
  <si>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</si>
  <si>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</si>
  <si>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</si>
  <si>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</si>
  <si>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</si>
  <si>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</si>
  <si>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</si>
  <si>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</si>
  <si>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</si>
  <si>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</si>
  <si>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</si>
  <si>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</si>
  <si>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</si>
  <si>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</si>
  <si>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</si>
  <si>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</si>
  <si>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</si>
  <si>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</si>
  <si>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</si>
  <si>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</si>
  <si>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</si>
  <si>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</si>
  <si>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</si>
  <si>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</si>
  <si>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</si>
  <si>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</si>
  <si>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</si>
  <si>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</si>
  <si>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</si>
  <si>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</si>
  <si>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</si>
  <si>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</si>
  <si>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</si>
  <si>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</si>
  <si>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</si>
  <si>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</si>
  <si>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</si>
  <si>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</si>
  <si>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</si>
  <si>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</si>
  <si>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</si>
  <si>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</si>
  <si>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</si>
  <si>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</si>
  <si>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</si>
  <si>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</si>
  <si>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</si>
  <si>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</si>
  <si>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</si>
  <si>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</si>
  <si>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</si>
  <si>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</si>
  <si>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</si>
  <si>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</si>
  <si>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</si>
  <si>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</si>
  <si>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</si>
  <si>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</si>
  <si>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</si>
  <si>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</si>
  <si>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</si>
  <si>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</si>
  <si>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</si>
  <si>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</si>
  <si>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</si>
  <si>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</si>
  <si>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</si>
  <si>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</si>
  <si>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</si>
  <si>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</si>
  <si>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</si>
  <si>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</si>
  <si>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</si>
  <si>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</si>
  <si>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</si>
  <si>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</si>
  <si>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</si>
  <si>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</si>
  <si>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</si>
  <si>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</si>
  <si>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</si>
  <si>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</si>
  <si>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</si>
  <si>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</si>
  <si>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</si>
  <si>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</si>
  <si>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</si>
  <si>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</si>
  <si>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</si>
  <si>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</si>
  <si>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</si>
  <si>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</si>
  <si>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</si>
  <si>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</si>
  <si>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</si>
  <si>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</si>
  <si>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</si>
  <si>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</si>
  <si>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</si>
  <si>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</si>
  <si>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</si>
  <si>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</si>
  <si>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</si>
  <si>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</si>
  <si>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</si>
  <si>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</si>
  <si>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</si>
  <si>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</si>
  <si>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</si>
  <si>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</si>
  <si>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</si>
  <si>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</si>
  <si>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</si>
  <si>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</si>
  <si>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</si>
  <si>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</si>
  <si>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</si>
  <si>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</si>
  <si>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</si>
  <si>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</si>
  <si>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</si>
  <si>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</si>
  <si>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</si>
  <si>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</si>
  <si>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</si>
  <si>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</si>
  <si>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</si>
  <si>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</si>
  <si>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</si>
  <si>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</si>
  <si>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</si>
  <si>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</si>
  <si>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</si>
  <si>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</si>
  <si>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</si>
  <si>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</si>
  <si>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</si>
  <si>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</si>
  <si>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</si>
  <si>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</si>
  <si>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</si>
  <si>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</si>
  <si>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</si>
  <si>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</si>
  <si>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</si>
  <si>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</si>
  <si>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</si>
  <si>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</si>
  <si>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</si>
  <si>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</si>
  <si>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</si>
  <si>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</si>
  <si>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</si>
  <si>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</si>
  <si>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</si>
  <si>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</si>
  <si>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</si>
  <si>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</si>
  <si>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</si>
  <si>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</si>
  <si>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</si>
  <si>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</si>
  <si>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</si>
  <si>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</si>
  <si>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</si>
  <si>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</si>
  <si>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</si>
  <si>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</si>
  <si>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</si>
  <si>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</si>
  <si>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</si>
  <si>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</si>
  <si>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</si>
  <si>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</si>
  <si>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</si>
  <si>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</si>
  <si>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</si>
  <si>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</si>
  <si>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</si>
  <si>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</si>
  <si>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</si>
  <si>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</si>
  <si>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</si>
  <si>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</si>
  <si>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</si>
  <si>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</si>
  <si>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</si>
  <si>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</si>
  <si>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</si>
  <si>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</si>
  <si>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</si>
  <si>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</si>
  <si>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</si>
  <si>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</si>
  <si>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</si>
  <si>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</si>
  <si>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</si>
  <si>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</si>
  <si>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</si>
  <si>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</si>
  <si>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</si>
  <si>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</si>
  <si>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</si>
  <si>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</si>
  <si>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</si>
  <si>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</si>
  <si>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</si>
  <si>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</si>
  <si>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</si>
  <si>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</si>
  <si>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</si>
  <si>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</si>
  <si>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</si>
  <si>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</si>
  <si>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</si>
  <si>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</si>
  <si>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</si>
  <si>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</si>
  <si>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</si>
  <si>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</si>
  <si>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</si>
  <si>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</si>
  <si>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</si>
  <si>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</si>
  <si>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</si>
  <si>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</si>
  <si>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</si>
  <si>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</si>
  <si>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</si>
  <si>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</si>
  <si>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</si>
  <si>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</si>
  <si>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</si>
  <si>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</si>
  <si>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</si>
  <si>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</si>
  <si>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</si>
  <si>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</si>
  <si>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</si>
  <si>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</si>
  <si>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</si>
  <si>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</si>
  <si>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</si>
  <si>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</si>
  <si>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</si>
  <si>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</si>
  <si>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</si>
  <si>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</si>
  <si>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</si>
  <si>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</si>
  <si>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</si>
  <si>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</si>
  <si>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</si>
  <si>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</si>
  <si>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</si>
  <si>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</si>
  <si>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</si>
  <si>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</si>
  <si>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</si>
  <si>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</si>
  <si>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</si>
  <si>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</si>
  <si>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</si>
  <si>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</si>
  <si>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</si>
  <si>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</si>
  <si>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</si>
  <si>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</si>
  <si>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</si>
  <si>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</si>
  <si>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</si>
  <si>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</si>
  <si>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</si>
  <si>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</si>
  <si>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</si>
  <si>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</si>
  <si>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</si>
  <si>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</si>
  <si>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</si>
  <si>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</si>
  <si>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</si>
  <si>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</si>
  <si>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</si>
  <si>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</si>
  <si>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</si>
  <si>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</si>
  <si>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</si>
  <si>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</si>
  <si>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</si>
  <si>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</si>
  <si>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</si>
  <si>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</si>
  <si>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</si>
  <si>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</si>
  <si>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</si>
  <si>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</si>
  <si>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</si>
  <si>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</si>
  <si>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</si>
  <si>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</si>
  <si>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</si>
  <si>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</si>
  <si>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</si>
  <si>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</si>
  <si>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</si>
  <si>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</si>
  <si>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</si>
  <si>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</si>
  <si>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</si>
  <si>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</si>
  <si>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</si>
  <si>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</si>
  <si>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</si>
  <si>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</si>
  <si>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</si>
  <si>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</si>
  <si>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</si>
  <si>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</si>
  <si>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</si>
  <si>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</si>
  <si>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</si>
  <si>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</si>
  <si>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</si>
  <si>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</si>
  <si>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</si>
  <si>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</si>
  <si>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</si>
  <si>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</si>
  <si>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</si>
  <si>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</si>
  <si>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</si>
  <si>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</si>
  <si>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</si>
  <si>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</si>
  <si>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</si>
  <si>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</si>
  <si>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</si>
  <si>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</si>
  <si>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</si>
  <si>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</si>
  <si>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</si>
  <si>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</si>
  <si>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</si>
  <si>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</si>
  <si>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</si>
  <si>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</si>
  <si>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</si>
  <si>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</si>
  <si>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</si>
  <si>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</si>
  <si>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</si>
  <si>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</si>
  <si>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</si>
  <si>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</si>
  <si>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</si>
  <si>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</si>
  <si>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</si>
  <si>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</si>
  <si>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</si>
  <si>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</si>
  <si>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</si>
  <si>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</si>
  <si>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</si>
  <si>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</si>
  <si>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</si>
  <si>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</si>
  <si>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</si>
  <si>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</si>
  <si>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</si>
  <si>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</si>
  <si>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</si>
  <si>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</si>
  <si>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</si>
  <si>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</si>
  <si>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</si>
  <si>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</si>
  <si>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</si>
  <si>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</si>
  <si>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</si>
  <si>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</si>
  <si>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</si>
  <si>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</si>
  <si>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</si>
  <si>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</si>
  <si>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</si>
  <si>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</si>
  <si>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</si>
  <si>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</si>
  <si>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</si>
  <si>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</si>
  <si>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</si>
  <si>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</si>
  <si>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</si>
  <si>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</si>
  <si>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</si>
  <si>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</si>
  <si>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</si>
  <si>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</si>
  <si>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</si>
  <si>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</si>
  <si>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</si>
  <si>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</si>
  <si>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</si>
  <si>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</si>
  <si>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</si>
  <si>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</si>
  <si>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</si>
  <si>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</si>
  <si>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</si>
  <si>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</si>
  <si>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</si>
  <si>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</si>
  <si>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</si>
  <si>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</si>
  <si>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</si>
  <si>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</si>
  <si>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</si>
  <si>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</si>
  <si>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</si>
  <si>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</si>
  <si>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</si>
  <si>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</si>
  <si>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</si>
  <si>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</si>
  <si>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</si>
  <si>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</si>
  <si>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</si>
  <si>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</si>
  <si>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</si>
  <si>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</si>
  <si>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</si>
  <si>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</si>
  <si>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</si>
  <si>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</si>
  <si>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</si>
  <si>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</si>
  <si>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</si>
  <si>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</si>
  <si>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</si>
  <si>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</si>
  <si>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</si>
  <si>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</si>
  <si>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</si>
  <si>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</si>
  <si>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</si>
  <si>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</si>
  <si>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</si>
  <si>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</si>
  <si>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</si>
  <si>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</si>
  <si>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</si>
  <si>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</si>
  <si>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</si>
  <si>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</si>
  <si>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</si>
  <si>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</si>
  <si>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</si>
  <si>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</si>
  <si>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</si>
  <si>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</si>
  <si>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</si>
  <si>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</si>
  <si>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</si>
  <si>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</si>
  <si>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</si>
  <si>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</si>
  <si>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</si>
  <si>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</si>
  <si>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</si>
  <si>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</si>
  <si>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</si>
  <si>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</si>
  <si>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</si>
  <si>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</si>
  <si>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</si>
  <si>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</si>
  <si>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</si>
  <si>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</si>
  <si>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</si>
  <si>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</si>
  <si>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</si>
  <si>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</si>
  <si>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</si>
  <si>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</si>
  <si>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</si>
  <si>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</si>
  <si>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</si>
  <si>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</si>
  <si>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</si>
  <si>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</si>
  <si>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</si>
  <si>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</si>
  <si>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</si>
  <si>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</si>
  <si>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</si>
  <si>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</si>
  <si>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</si>
  <si>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</si>
  <si>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</si>
  <si>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</si>
  <si>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</si>
  <si>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</si>
  <si>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</si>
  <si>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</si>
  <si>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</si>
  <si>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</si>
  <si>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</si>
  <si>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</si>
  <si>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</si>
  <si>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</si>
  <si>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</si>
  <si>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</si>
  <si>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</si>
  <si>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</si>
  <si>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</si>
  <si>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</si>
  <si>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</si>
  <si>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</si>
  <si>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</si>
  <si>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</si>
  <si>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</si>
  <si>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</si>
  <si>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</si>
  <si>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</si>
  <si>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</si>
  <si>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</si>
  <si>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</si>
  <si>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</si>
  <si>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</si>
  <si>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</si>
  <si>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</si>
  <si>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</si>
  <si>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</si>
  <si>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</si>
  <si>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</si>
  <si>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</si>
  <si>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</si>
  <si>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</si>
  <si>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</si>
  <si>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</si>
  <si>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</si>
  <si>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</si>
  <si>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</si>
  <si>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</si>
  <si>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</si>
  <si>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</si>
  <si>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</si>
  <si>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</si>
  <si>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</si>
  <si>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</si>
  <si>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</si>
  <si>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</si>
  <si>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</si>
  <si>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</si>
  <si>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</si>
  <si>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</si>
  <si>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</si>
  <si>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</si>
  <si>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</si>
  <si>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</si>
  <si>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</si>
  <si>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</si>
  <si>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</si>
  <si>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</si>
  <si>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</si>
  <si>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</si>
  <si>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</si>
  <si>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</si>
  <si>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</si>
  <si>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</si>
  <si>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</si>
  <si>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</si>
  <si>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</si>
  <si>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</si>
  <si>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</si>
  <si>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</si>
  <si>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</si>
  <si>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</si>
  <si>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</si>
  <si>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</si>
  <si>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</si>
  <si>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</si>
  <si>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</si>
  <si>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</si>
  <si>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</si>
  <si>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</si>
  <si>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</si>
  <si>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</si>
  <si>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</si>
  <si>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</si>
  <si>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</si>
  <si>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</si>
  <si>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</si>
  <si>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</si>
  <si>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</si>
  <si>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</si>
  <si>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</si>
  <si>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</si>
  <si>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</si>
  <si>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</si>
  <si>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</si>
  <si>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</si>
  <si>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</si>
  <si>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</si>
  <si>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</si>
  <si>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</si>
  <si>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</si>
  <si>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</si>
  <si>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</si>
  <si>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</si>
  <si>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</si>
  <si>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</si>
  <si>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</si>
  <si>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</si>
  <si>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</si>
  <si>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</si>
  <si>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</si>
  <si>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</si>
  <si>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</si>
  <si>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</si>
  <si>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</si>
  <si>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</si>
  <si>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</si>
  <si>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</si>
  <si>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</si>
  <si>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</si>
  <si>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</si>
  <si>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</si>
  <si>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</si>
  <si>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</si>
  <si>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</si>
  <si>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</si>
  <si>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</si>
  <si>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</si>
  <si>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</si>
  <si>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</si>
  <si>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</si>
  <si>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</si>
  <si>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</si>
  <si>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</si>
  <si>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</si>
  <si>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</si>
  <si>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</si>
  <si>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</si>
  <si>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</si>
  <si>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</si>
  <si>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</si>
  <si>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</si>
  <si>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</si>
  <si>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</si>
  <si>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</si>
  <si>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</si>
  <si>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</si>
  <si>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</si>
  <si>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</si>
  <si>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</si>
  <si>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</si>
  <si>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</si>
  <si>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</si>
  <si>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</si>
  <si>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</si>
  <si>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</si>
  <si>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</si>
  <si>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</si>
  <si>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</si>
  <si>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</si>
  <si>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</si>
  <si>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</si>
  <si>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</si>
  <si>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</si>
  <si>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</si>
  <si>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</si>
  <si>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</si>
  <si>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</si>
  <si>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</si>
  <si>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</si>
  <si>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</si>
  <si>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</si>
  <si>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</si>
  <si>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</si>
  <si>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</si>
  <si>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</si>
  <si>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</si>
  <si>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</si>
  <si>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</si>
  <si>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</si>
  <si>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</si>
  <si>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</si>
  <si>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</si>
  <si>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</si>
  <si>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</si>
  <si>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</si>
  <si>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</si>
  <si>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</si>
  <si>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</si>
  <si>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</si>
  <si>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</si>
  <si>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</si>
  <si>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</si>
  <si>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</si>
  <si>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</si>
  <si>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</si>
  <si>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</si>
  <si>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</si>
  <si>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</si>
  <si>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</si>
  <si>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</si>
  <si>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</si>
  <si>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</si>
  <si>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</si>
  <si>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</si>
  <si>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</si>
  <si>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</si>
  <si>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</si>
  <si>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</si>
  <si>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</si>
  <si>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</si>
  <si>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</si>
  <si>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</si>
  <si>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</si>
  <si>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</si>
  <si>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</si>
  <si>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</si>
  <si>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</si>
  <si>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</si>
  <si>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</si>
  <si>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</si>
  <si>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</si>
  <si>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</si>
  <si>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</si>
  <si>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</si>
  <si>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</si>
  <si>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</si>
  <si>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</si>
  <si>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</si>
  <si>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</si>
  <si>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</si>
  <si>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</si>
  <si>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</si>
  <si>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</si>
  <si>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</si>
  <si>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</si>
  <si>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</si>
  <si>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</si>
  <si>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</si>
  <si>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</si>
  <si>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</si>
  <si>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</si>
  <si>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</si>
  <si>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</si>
  <si>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</si>
  <si>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</si>
  <si>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</si>
  <si>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</si>
  <si>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</si>
  <si>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</si>
  <si>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</si>
  <si>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</si>
  <si>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</si>
  <si>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</si>
  <si>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</si>
  <si>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</si>
  <si>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</si>
  <si>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</si>
  <si>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</si>
  <si>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</si>
  <si>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</si>
  <si>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</si>
  <si>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</si>
  <si>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</si>
  <si>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</si>
  <si>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</si>
  <si>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</si>
  <si>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</si>
  <si>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</si>
  <si>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</si>
  <si>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</si>
  <si>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</si>
  <si>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</si>
  <si>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</si>
  <si>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</si>
  <si>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</si>
  <si>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</si>
  <si>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</si>
  <si>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</si>
  <si>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</si>
  <si>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</si>
  <si>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</si>
  <si>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</si>
  <si>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</si>
  <si>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</si>
  <si>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</si>
  <si>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</si>
  <si>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</si>
  <si>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</si>
  <si>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</si>
  <si>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</si>
  <si>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</si>
  <si>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</si>
  <si>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</si>
  <si>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</si>
  <si>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</si>
  <si>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</si>
  <si>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</si>
  <si>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</si>
  <si>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</si>
  <si>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</si>
  <si>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</si>
  <si>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</si>
  <si>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</si>
  <si>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</si>
  <si>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</si>
  <si>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</si>
  <si>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</si>
  <si>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</si>
  <si>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</si>
  <si>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</si>
  <si>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</si>
  <si>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</si>
  <si>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</si>
  <si>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</si>
  <si>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</si>
  <si>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</si>
  <si>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</si>
  <si>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</si>
  <si>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</si>
  <si>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</si>
  <si>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</si>
  <si>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</si>
  <si>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</si>
  <si>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</si>
  <si>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</si>
  <si>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</si>
  <si>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</si>
  <si>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</si>
  <si>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</si>
  <si>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</si>
  <si>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</si>
  <si>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</si>
  <si>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</si>
  <si>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</si>
  <si>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</si>
  <si>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</si>
  <si>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</si>
  <si>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</si>
  <si>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</si>
  <si>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</si>
  <si>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</si>
  <si>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</si>
  <si>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</si>
  <si>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</si>
  <si>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</si>
  <si>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</si>
  <si>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</si>
  <si>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</si>
  <si>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</si>
  <si>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</si>
  <si>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</si>
  <si>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</si>
  <si>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</si>
  <si>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</si>
  <si>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</si>
  <si>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</si>
  <si>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</si>
  <si>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</si>
  <si>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</si>
  <si>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</si>
  <si>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</si>
  <si>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</si>
  <si>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</si>
  <si>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</si>
  <si>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</si>
  <si>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</si>
  <si>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</si>
  <si>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</si>
  <si>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</si>
  <si>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</si>
  <si>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</si>
  <si>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</si>
  <si>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</si>
  <si>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</si>
  <si>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</si>
  <si>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</si>
  <si>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</si>
  <si>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</si>
  <si>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</si>
  <si>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</si>
  <si>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</si>
  <si>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</si>
  <si>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</si>
  <si>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</si>
  <si>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</si>
  <si>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</si>
  <si>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</si>
  <si>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</si>
  <si>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</si>
  <si>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</si>
  <si>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</si>
  <si>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</si>
  <si>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</si>
  <si>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</si>
  <si>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</si>
  <si>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</si>
  <si>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</si>
  <si>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</si>
  <si>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</si>
  <si>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</si>
  <si>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</si>
  <si>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</si>
  <si>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</si>
  <si>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</si>
  <si>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</si>
  <si>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</si>
  <si>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</si>
  <si>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</si>
  <si>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</si>
  <si>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</si>
  <si>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</si>
  <si>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</si>
  <si>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</si>
  <si>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</si>
  <si>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</si>
  <si>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</si>
  <si>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</si>
  <si>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</si>
  <si>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</si>
  <si>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</si>
  <si>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</si>
  <si>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</si>
  <si>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</si>
  <si>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</si>
  <si>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</si>
  <si>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</si>
  <si>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</si>
  <si>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</si>
  <si>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</si>
  <si>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</si>
  <si>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</si>
  <si>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</si>
  <si>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</si>
  <si>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</si>
  <si>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</si>
  <si>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</si>
  <si>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</si>
  <si>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</si>
  <si>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</si>
  <si>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</si>
  <si>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</si>
  <si>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</si>
  <si>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</si>
  <si>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</si>
  <si>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</si>
  <si>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</si>
  <si>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</si>
  <si>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</si>
  <si>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</si>
  <si>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</si>
  <si>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</si>
  <si>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</si>
  <si>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</si>
  <si>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</si>
  <si>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</si>
  <si>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</si>
  <si>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</si>
  <si>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</si>
  <si>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</si>
  <si>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</si>
  <si>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</si>
  <si>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</si>
  <si>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</si>
  <si>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</si>
  <si>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</si>
  <si>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</si>
  <si>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</si>
  <si>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</si>
  <si>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</si>
  <si>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</si>
  <si>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</si>
  <si>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</si>
  <si>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</si>
  <si>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</si>
  <si>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</si>
  <si>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</si>
  <si>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</si>
  <si>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</si>
  <si>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</si>
  <si>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</si>
  <si>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</si>
  <si>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</si>
  <si>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</si>
  <si>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</si>
  <si>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</si>
  <si>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</si>
  <si>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</si>
  <si>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</si>
  <si>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</si>
  <si>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</si>
  <si>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</si>
  <si>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</si>
  <si>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</si>
  <si>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</si>
  <si>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</si>
  <si>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</si>
  <si>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</si>
  <si>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</si>
  <si>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</si>
  <si>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</si>
  <si>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</si>
  <si>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</si>
  <si>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</si>
  <si>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</si>
  <si>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</si>
  <si>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</si>
  <si>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</si>
  <si>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</si>
  <si>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</si>
  <si>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</si>
  <si>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</si>
  <si>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</si>
  <si>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</si>
  <si>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</si>
  <si>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</si>
  <si>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</si>
  <si>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</si>
  <si>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</si>
  <si>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</si>
  <si>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</si>
  <si>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</si>
  <si>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</si>
  <si>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</si>
  <si>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</si>
  <si>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</si>
  <si>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</si>
  <si>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</si>
  <si>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</si>
  <si>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</si>
  <si>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</si>
  <si>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</si>
  <si>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</si>
  <si>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</si>
  <si>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</si>
  <si>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</si>
  <si>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</si>
  <si>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</si>
  <si>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</si>
  <si>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</si>
  <si>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</si>
  <si>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</si>
  <si>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</si>
  <si>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</si>
  <si>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</si>
  <si>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</si>
  <si>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</si>
  <si>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</si>
  <si>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</si>
  <si>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</si>
  <si>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</si>
  <si>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</si>
  <si>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</si>
  <si>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</si>
  <si>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</si>
  <si>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</si>
  <si>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</si>
  <si>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</si>
  <si>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</si>
  <si>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</si>
  <si>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</si>
  <si>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</si>
  <si>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</si>
  <si>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</si>
  <si>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</si>
  <si>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</si>
  <si>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</si>
  <si>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</si>
  <si>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</si>
  <si>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</si>
  <si>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</si>
  <si>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</si>
  <si>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</si>
  <si>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</si>
  <si>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</si>
  <si>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</si>
  <si>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</si>
  <si>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</si>
  <si>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</si>
  <si>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</si>
  <si>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</si>
  <si>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</si>
  <si>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</si>
  <si>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</si>
  <si>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</si>
  <si>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</si>
  <si>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</si>
  <si>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</si>
  <si>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</si>
  <si>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</si>
  <si>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</si>
  <si>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</si>
  <si>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</si>
  <si>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</si>
  <si>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</si>
  <si>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</si>
  <si>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</si>
  <si>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</si>
  <si>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</si>
  <si>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</si>
  <si>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</si>
  <si>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</si>
  <si>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</si>
  <si>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</si>
  <si>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</si>
  <si>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</si>
  <si>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</si>
  <si>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</si>
  <si>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</si>
  <si>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</si>
  <si>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</si>
  <si>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</si>
  <si>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</si>
  <si>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</si>
  <si>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</si>
  <si>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</si>
  <si>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</si>
  <si>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</si>
  <si>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</si>
  <si>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</si>
  <si>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</si>
  <si>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</si>
  <si>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</si>
  <si>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</si>
  <si>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</si>
  <si>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</si>
  <si>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</si>
  <si>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</si>
  <si>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</si>
  <si>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</si>
  <si>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</si>
  <si>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</si>
  <si>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</si>
  <si>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</si>
  <si>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</si>
  <si>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</si>
  <si>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</si>
  <si>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</si>
  <si>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</si>
  <si>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</si>
  <si>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</si>
  <si>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</si>
  <si>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</si>
  <si>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</si>
  <si>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</si>
  <si>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</si>
  <si>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</si>
  <si>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</si>
  <si>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</si>
  <si>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</si>
  <si>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</si>
  <si>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</si>
  <si>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</si>
  <si>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</si>
  <si>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</si>
  <si>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</si>
  <si>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</si>
  <si>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</si>
  <si>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</si>
  <si>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</si>
  <si>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</si>
  <si>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</si>
  <si>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</si>
  <si>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</si>
  <si>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</si>
  <si>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</si>
  <si>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</si>
  <si>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</si>
  <si>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</si>
  <si>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</si>
  <si>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</si>
  <si>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</si>
  <si>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</si>
  <si>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</si>
  <si>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</si>
  <si>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</si>
  <si>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</si>
  <si>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</si>
  <si>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</si>
  <si>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</si>
  <si>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</si>
  <si>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</si>
  <si>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</si>
  <si>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</si>
  <si>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</si>
  <si>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</si>
  <si>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</si>
  <si>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</si>
  <si>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</si>
  <si>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</si>
  <si>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</si>
  <si>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</si>
  <si>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</si>
  <si>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</si>
  <si>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</si>
  <si>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</si>
  <si>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</si>
  <si>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</si>
  <si>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</si>
  <si>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</si>
  <si>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</si>
  <si>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</si>
  <si>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</si>
  <si>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</si>
  <si>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</si>
  <si>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</si>
  <si>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</si>
  <si>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</si>
  <si>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</si>
  <si>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</si>
  <si>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</si>
  <si>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</si>
  <si>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</si>
  <si>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</si>
  <si>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</si>
  <si>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</si>
  <si>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</si>
  <si>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</si>
  <si>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</si>
  <si>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</si>
  <si>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</si>
  <si>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</si>
  <si>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</si>
  <si>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</si>
  <si>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</si>
  <si>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</si>
  <si>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</si>
  <si>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</si>
  <si>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</si>
  <si>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</si>
  <si>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</si>
  <si>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</si>
  <si>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</si>
  <si>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</si>
  <si>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</si>
  <si>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</si>
  <si>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</si>
  <si>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</si>
  <si>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</si>
  <si>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</si>
  <si>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</si>
  <si>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</si>
  <si>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</si>
  <si>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</si>
  <si>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</si>
  <si>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</si>
  <si>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</si>
  <si>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</si>
  <si>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</si>
  <si>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</si>
  <si>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</si>
  <si>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</si>
  <si>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</si>
  <si>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</si>
  <si>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</si>
  <si>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</si>
  <si>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</si>
  <si>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</si>
  <si>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</si>
  <si>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</si>
  <si>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</si>
  <si>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</si>
  <si>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</si>
  <si>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</si>
  <si>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</si>
  <si>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</si>
  <si>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</si>
  <si>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</si>
  <si>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</si>
  <si>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</si>
  <si>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</si>
  <si>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</si>
  <si>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</si>
  <si>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</si>
  <si>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</si>
  <si>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</si>
  <si>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</si>
  <si>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</si>
  <si>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</si>
  <si>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</si>
  <si>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</si>
  <si>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</si>
  <si>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</si>
  <si>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</si>
  <si>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</si>
  <si>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</si>
  <si>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</si>
  <si>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</si>
  <si>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</si>
  <si>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</si>
  <si>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</si>
  <si>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</si>
  <si>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</si>
  <si>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</si>
  <si>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</si>
  <si>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</si>
  <si>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</si>
  <si>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</si>
  <si>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</si>
  <si>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</si>
  <si>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</si>
  <si>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</si>
  <si>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</si>
  <si>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</si>
  <si>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</si>
  <si>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</si>
  <si>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</si>
  <si>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</si>
  <si>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</si>
  <si>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</si>
  <si>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</si>
  <si>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</si>
  <si>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</si>
  <si>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</si>
  <si>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</si>
  <si>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</si>
  <si>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</si>
  <si>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</si>
  <si>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</si>
  <si>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</si>
  <si>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</si>
  <si>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</si>
  <si>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</si>
  <si>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</si>
  <si>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</si>
  <si>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</si>
  <si>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</si>
  <si>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</si>
  <si>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</si>
  <si>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</si>
  <si>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</si>
  <si>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</si>
  <si>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</si>
  <si>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</si>
  <si>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</si>
  <si>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</si>
  <si>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</si>
  <si>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</si>
  <si>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</si>
  <si>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</si>
  <si>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</si>
  <si>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</si>
  <si>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</si>
  <si>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</si>
  <si>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</si>
  <si>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</si>
  <si>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</si>
  <si>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</si>
  <si>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</si>
  <si>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</si>
  <si>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</si>
  <si>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</si>
  <si>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</si>
  <si>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</si>
  <si>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</si>
  <si>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</si>
  <si>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</si>
  <si>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</si>
  <si>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</si>
  <si>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</si>
  <si>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</si>
  <si>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</si>
  <si>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</si>
  <si>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</si>
  <si>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</si>
  <si>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</si>
  <si>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</si>
  <si>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</si>
  <si>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</si>
  <si>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</si>
  <si>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</si>
  <si>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</si>
  <si>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</si>
  <si>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</si>
  <si>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</si>
  <si>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</si>
  <si>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</si>
  <si>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</si>
  <si>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</si>
  <si>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</si>
  <si>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</si>
  <si>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</si>
  <si>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</si>
  <si>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</si>
  <si>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</si>
  <si>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</si>
  <si>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</si>
  <si>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</si>
  <si>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</si>
  <si>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</si>
  <si>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</si>
  <si>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</si>
  <si>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</si>
  <si>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</si>
  <si>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</si>
  <si>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</si>
  <si>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</si>
  <si>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</si>
  <si>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</si>
  <si>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</si>
  <si>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</si>
  <si>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</si>
  <si>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</si>
  <si>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</si>
  <si>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</si>
  <si>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</si>
  <si>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</si>
  <si>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</si>
  <si>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</si>
  <si>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</si>
  <si>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</si>
  <si>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</si>
  <si>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</si>
  <si>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</si>
  <si>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</si>
  <si>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</si>
  <si>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</si>
  <si>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</si>
  <si>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</si>
  <si>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</si>
  <si>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</si>
  <si>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</si>
  <si>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</si>
  <si>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</si>
  <si>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</si>
  <si>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</si>
  <si>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</si>
  <si>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</si>
  <si>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</si>
  <si>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</si>
  <si>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</si>
  <si>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</si>
  <si>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</si>
  <si>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</si>
  <si>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</si>
  <si>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</si>
  <si>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</si>
  <si>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</si>
  <si>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</si>
  <si>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</si>
  <si>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</si>
  <si>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</si>
  <si>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</si>
  <si>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</si>
  <si>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</si>
  <si>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</si>
  <si>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</si>
  <si>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</si>
  <si>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</si>
  <si>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</si>
  <si>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</si>
  <si>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</si>
  <si>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</si>
  <si>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</si>
  <si>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</si>
  <si>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</si>
  <si>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</si>
  <si>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</si>
  <si>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</si>
  <si>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</si>
  <si>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</si>
  <si>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</si>
  <si>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</si>
  <si>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</si>
  <si>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</si>
  <si>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</si>
  <si>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</si>
  <si>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</si>
  <si>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</si>
  <si>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</si>
  <si>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</si>
  <si>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</si>
  <si>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</si>
  <si>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</si>
  <si>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</si>
  <si>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</si>
  <si>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</si>
  <si>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</si>
  <si>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</si>
  <si>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</si>
  <si>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</si>
  <si>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</si>
  <si>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</si>
  <si>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</si>
  <si>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</si>
  <si>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</si>
  <si>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</si>
  <si>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</si>
  <si>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</si>
  <si>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</si>
  <si>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</si>
  <si>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</si>
  <si>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</si>
  <si>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</si>
  <si>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</si>
  <si>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</si>
  <si>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</si>
  <si>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</si>
  <si>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</si>
  <si>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</si>
  <si>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</si>
  <si>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</si>
  <si>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</si>
  <si>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</si>
  <si>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</si>
  <si>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</si>
  <si>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</si>
  <si>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</si>
  <si>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</si>
  <si>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</si>
  <si>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</si>
  <si>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</si>
  <si>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</si>
  <si>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</si>
  <si>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</si>
  <si>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</si>
  <si>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</si>
  <si>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</si>
  <si>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</si>
  <si>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</si>
  <si>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</si>
  <si>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</si>
  <si>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</si>
  <si>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</si>
  <si>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</si>
  <si>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</si>
  <si>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</si>
  <si>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</si>
  <si>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</si>
  <si>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</si>
  <si>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</si>
  <si>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</si>
  <si>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</si>
  <si>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</si>
  <si>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</si>
  <si>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</si>
  <si>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</si>
  <si>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</si>
  <si>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</si>
  <si>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</si>
  <si>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</si>
  <si>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</si>
  <si>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</si>
  <si>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</si>
  <si>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</si>
  <si>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</si>
  <si>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</si>
  <si>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</si>
  <si>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</si>
  <si>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</si>
  <si>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</si>
  <si>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</si>
  <si>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</si>
  <si>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</si>
  <si>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</si>
  <si>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</si>
  <si>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</si>
  <si>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</si>
  <si>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</si>
  <si>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</si>
  <si>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</si>
  <si>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</si>
  <si>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</si>
  <si>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</si>
  <si>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</si>
  <si>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</si>
  <si>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</si>
  <si>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</si>
  <si>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</si>
  <si>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</si>
  <si>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</si>
  <si>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</si>
  <si>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</si>
  <si>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</si>
  <si>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</si>
  <si>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</si>
  <si>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</si>
  <si>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</si>
  <si>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</si>
  <si>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</si>
  <si>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</si>
  <si>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</si>
  <si>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</si>
  <si>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</si>
  <si>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</si>
  <si>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</si>
  <si>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</si>
  <si>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</si>
  <si>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</si>
  <si>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</si>
  <si>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</si>
  <si>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</si>
  <si>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</si>
  <si>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</si>
  <si>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</si>
  <si>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</si>
  <si>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</si>
  <si>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</si>
  <si>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</si>
  <si>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</si>
  <si>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</si>
  <si>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</si>
  <si>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</si>
  <si>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</si>
  <si>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</si>
  <si>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</si>
  <si>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</si>
  <si>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</si>
  <si>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</si>
  <si>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</si>
  <si>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</si>
  <si>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</si>
  <si>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</si>
  <si>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</si>
  <si>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</si>
  <si>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</si>
  <si>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</si>
  <si>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</si>
  <si>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</si>
  <si>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</si>
  <si>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</si>
  <si>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</si>
  <si>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</si>
  <si>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</si>
  <si>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</si>
  <si>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</si>
  <si>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</si>
  <si>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</si>
  <si>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</si>
  <si>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</si>
  <si>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</si>
  <si>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</si>
  <si>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</si>
  <si>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</si>
  <si>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</si>
  <si>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</si>
  <si>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</si>
  <si>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</si>
  <si>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</si>
  <si>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</si>
  <si>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</si>
  <si>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</si>
  <si>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</si>
  <si>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</si>
  <si>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</si>
  <si>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</si>
  <si>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</si>
  <si>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</si>
  <si>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</si>
  <si>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</si>
  <si>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</si>
  <si>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</si>
  <si>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</si>
  <si>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</si>
  <si>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</si>
  <si>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</si>
  <si>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</si>
  <si>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</si>
  <si>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</si>
  <si>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</si>
  <si>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</si>
  <si>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</si>
  <si>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</si>
  <si>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</si>
  <si>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</si>
  <si>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</si>
  <si>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</si>
  <si>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</si>
  <si>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</si>
  <si>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</si>
  <si>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</si>
  <si>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</si>
  <si>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</si>
  <si>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</si>
  <si>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</si>
  <si>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</si>
  <si>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</si>
  <si>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</si>
  <si>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</si>
  <si>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</si>
  <si>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</si>
  <si>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</si>
  <si>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</si>
  <si>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</si>
  <si>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</si>
  <si>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</si>
  <si>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</si>
  <si>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</si>
  <si>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</si>
  <si>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</si>
  <si>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</si>
  <si>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</si>
  <si>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</si>
  <si>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</si>
  <si>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</si>
  <si>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</si>
  <si>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</si>
  <si>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</si>
  <si>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</si>
  <si>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</si>
  <si>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</si>
  <si>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</si>
  <si>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</si>
  <si>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</si>
  <si>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</si>
  <si>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</si>
  <si>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</si>
  <si>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</si>
  <si>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</si>
  <si>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</si>
  <si>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</si>
  <si>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</si>
  <si>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</si>
  <si>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</si>
  <si>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</si>
  <si>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</si>
  <si>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</si>
  <si>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</si>
  <si>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</si>
  <si>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</si>
  <si>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</si>
  <si>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</si>
  <si>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</si>
  <si>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</si>
  <si>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</si>
  <si>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</si>
  <si>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</si>
  <si>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</si>
  <si>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</si>
  <si>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</si>
  <si>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</si>
  <si>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</si>
  <si>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</si>
  <si>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</si>
  <si>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</si>
  <si>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</si>
  <si>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</si>
  <si>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</si>
  <si>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</si>
  <si>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</si>
  <si>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</si>
  <si>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</si>
  <si>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</si>
  <si>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</si>
  <si>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</si>
  <si>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</si>
  <si>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</si>
  <si>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</si>
  <si>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</si>
  <si>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</si>
  <si>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</si>
  <si>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</si>
  <si>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</si>
  <si>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</si>
  <si>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</si>
  <si>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</si>
  <si>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</si>
  <si>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</si>
  <si>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</si>
  <si>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</si>
  <si>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</si>
  <si>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</si>
  <si>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</si>
  <si>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</si>
  <si>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</si>
  <si>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</si>
  <si>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</si>
  <si>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</si>
  <si>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</si>
  <si>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</si>
  <si>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</si>
  <si>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</si>
  <si>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</si>
  <si>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</si>
  <si>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</si>
  <si>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</si>
  <si>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</si>
  <si>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</si>
  <si>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</si>
  <si>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</si>
  <si>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</si>
  <si>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</si>
  <si>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</si>
  <si>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</si>
  <si>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</si>
  <si>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</si>
  <si>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</si>
  <si>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</si>
  <si>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</si>
  <si>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</si>
  <si>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</si>
  <si>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</si>
  <si>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</si>
  <si>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</si>
  <si>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</si>
  <si>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</si>
  <si>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</si>
  <si>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</si>
  <si>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</si>
  <si>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</si>
  <si>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</si>
  <si>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</si>
  <si>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</si>
  <si>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</si>
  <si>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</si>
  <si>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</si>
  <si>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</si>
  <si>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</si>
  <si>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</si>
  <si>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</si>
  <si>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</si>
  <si>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</si>
  <si>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</si>
  <si>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</si>
  <si>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</si>
  <si>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</si>
  <si>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</si>
  <si>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</si>
  <si>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</si>
  <si>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</si>
  <si>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</si>
  <si>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</si>
  <si>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</si>
  <si>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</si>
  <si>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</si>
  <si>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</si>
  <si>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</si>
  <si>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</si>
  <si>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</si>
  <si>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</si>
  <si>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</si>
  <si>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</si>
  <si>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</si>
  <si>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</si>
  <si>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</si>
  <si>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</si>
  <si>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</si>
  <si>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</si>
  <si>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</si>
  <si>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</si>
  <si>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</si>
  <si>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</si>
  <si>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</si>
  <si>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</si>
  <si>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</si>
  <si>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</si>
  <si>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</si>
  <si>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</si>
  <si>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</si>
  <si>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</si>
  <si>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</si>
  <si>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</si>
  <si>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</si>
  <si>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</si>
  <si>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</si>
  <si>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</si>
  <si>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</si>
  <si>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</si>
  <si>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</si>
  <si>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</si>
  <si>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</si>
  <si>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</si>
  <si>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</si>
  <si>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</si>
  <si>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</si>
  <si>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</si>
  <si>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</si>
  <si>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</si>
  <si>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</si>
  <si>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</si>
  <si>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</si>
  <si>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</si>
  <si>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</si>
  <si>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</si>
  <si>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</si>
  <si>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</si>
  <si>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</si>
  <si>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</si>
  <si>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</si>
  <si>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</si>
  <si>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</si>
  <si>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</si>
  <si>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</si>
  <si>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</si>
  <si>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</si>
  <si>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</si>
  <si>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</si>
  <si>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</si>
  <si>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</si>
  <si>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</si>
  <si>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</si>
  <si>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</si>
  <si>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</si>
  <si>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</si>
  <si>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</si>
  <si>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</si>
  <si>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</si>
  <si>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</si>
  <si>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</si>
  <si>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</si>
  <si>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</si>
  <si>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</si>
  <si>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</si>
  <si>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</si>
  <si>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</si>
  <si>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</si>
  <si>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</si>
  <si>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</si>
  <si>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</si>
  <si>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</si>
  <si>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</si>
  <si>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</si>
  <si>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</si>
  <si>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</si>
  <si>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</si>
  <si>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</si>
  <si>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</si>
  <si>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</si>
  <si>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</si>
  <si>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</si>
  <si>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</si>
  <si>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</si>
  <si>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</si>
  <si>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</si>
  <si>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</si>
  <si>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</si>
  <si>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</si>
  <si>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</si>
  <si>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</si>
  <si>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</si>
  <si>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</si>
  <si>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</si>
  <si>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</si>
  <si>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</si>
  <si>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</si>
  <si>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</si>
  <si>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</si>
  <si>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</si>
  <si>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</si>
  <si>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</si>
  <si>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</si>
  <si>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</si>
  <si>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</si>
  <si>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</si>
  <si>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</si>
  <si>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</si>
  <si>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</si>
  <si>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</si>
  <si>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</si>
  <si>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</si>
  <si>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</si>
  <si>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</si>
  <si>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</si>
  <si>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</si>
  <si>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</si>
  <si>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</si>
  <si>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</si>
  <si>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</si>
  <si>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</si>
  <si>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</si>
  <si>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</si>
  <si>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</si>
  <si>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</si>
  <si>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</si>
  <si>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</si>
  <si>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</si>
  <si>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</si>
  <si>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</si>
  <si>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</si>
  <si>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</si>
  <si>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</si>
  <si>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</si>
  <si>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</si>
  <si>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</si>
  <si>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</si>
  <si>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</si>
  <si>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</si>
  <si>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</si>
  <si>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</si>
  <si>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</si>
  <si>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</si>
  <si>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</si>
  <si>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</si>
  <si>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</si>
  <si>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</si>
  <si>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</si>
  <si>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</si>
  <si>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</si>
  <si>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</si>
  <si>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</si>
  <si>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</si>
  <si>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</si>
  <si>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</si>
  <si>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</si>
  <si>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</si>
  <si>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</si>
  <si>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</si>
  <si>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</si>
  <si>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</si>
  <si>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</si>
  <si>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</si>
  <si>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</si>
  <si>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</si>
  <si>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</si>
  <si>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</si>
  <si>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</si>
  <si>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</si>
  <si>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</si>
  <si>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</si>
  <si>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</si>
  <si>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</si>
  <si>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</si>
  <si>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</si>
  <si>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</si>
  <si>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</si>
  <si>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</si>
  <si>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</si>
  <si>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</si>
  <si>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</si>
  <si>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</si>
  <si>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</si>
  <si>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</si>
  <si>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</si>
  <si>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</si>
  <si>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</si>
  <si>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</si>
  <si>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</si>
  <si>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</si>
  <si>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</si>
  <si>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</si>
  <si>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</si>
  <si>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</si>
  <si>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</si>
  <si>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</si>
  <si>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</si>
  <si>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</si>
  <si>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</si>
  <si>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</si>
  <si>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</si>
  <si>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</si>
  <si>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</si>
  <si>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</si>
  <si>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</si>
  <si>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</si>
  <si>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</si>
  <si>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</si>
  <si>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</si>
  <si>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</si>
  <si>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</si>
  <si>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</si>
  <si>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</si>
  <si>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</si>
  <si>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</si>
  <si>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</si>
  <si>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</si>
  <si>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</si>
  <si>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</si>
  <si>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</si>
  <si>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</si>
  <si>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</si>
  <si>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</si>
  <si>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</si>
  <si>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</si>
  <si>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</si>
  <si>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</si>
  <si>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</si>
  <si>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</si>
  <si>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</si>
  <si>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</si>
  <si>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</si>
  <si>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</si>
  <si>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</si>
  <si>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</si>
  <si>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</si>
  <si>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</si>
  <si>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</si>
  <si>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</si>
  <si>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</si>
  <si>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</si>
  <si>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</si>
  <si>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</si>
  <si>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</si>
  <si>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</si>
  <si>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</si>
  <si>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</si>
  <si>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</si>
  <si>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</si>
  <si>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</si>
  <si>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</si>
  <si>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</si>
  <si>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</si>
  <si>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</si>
  <si>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</si>
  <si>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</si>
  <si>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</si>
  <si>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</si>
  <si>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</si>
  <si>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</si>
  <si>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</si>
  <si>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</si>
  <si>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</si>
  <si>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</si>
  <si>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</si>
  <si>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</si>
  <si>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</si>
  <si>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</si>
  <si>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</si>
  <si>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</si>
  <si>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</si>
  <si>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</si>
  <si>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</si>
  <si>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</si>
  <si>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</si>
  <si>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</si>
  <si>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</si>
  <si>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</si>
  <si>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</si>
  <si>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</si>
  <si>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</si>
  <si>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</si>
  <si>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</si>
  <si>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</si>
  <si>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</si>
  <si>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</si>
  <si>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</si>
  <si>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</si>
  <si>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</si>
  <si>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</si>
  <si>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</si>
  <si>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</si>
  <si>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</si>
  <si>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</si>
  <si>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</si>
  <si>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</si>
  <si>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</si>
  <si>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</si>
  <si>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</si>
  <si>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</si>
  <si>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</si>
  <si>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</si>
  <si>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</si>
  <si>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</si>
  <si>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</si>
  <si>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</si>
  <si>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</si>
  <si>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</si>
  <si>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</si>
  <si>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</si>
  <si>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</si>
  <si>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</si>
  <si>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</si>
  <si>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</si>
  <si>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</si>
  <si>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</si>
  <si>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</si>
  <si>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</si>
  <si>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</si>
  <si>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</si>
  <si>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</si>
  <si>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</si>
  <si>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</si>
  <si>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</si>
  <si>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</si>
  <si>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</si>
  <si>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</si>
  <si>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</si>
  <si>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</si>
  <si>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</si>
  <si>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</si>
  <si>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</si>
  <si>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</si>
  <si>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</si>
  <si>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</si>
  <si>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</si>
  <si>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</si>
  <si>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</si>
  <si>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</si>
  <si>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</si>
  <si>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</si>
  <si>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</si>
  <si>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</si>
  <si>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</si>
  <si>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</si>
  <si>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</si>
  <si>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</si>
  <si>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</si>
  <si>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</si>
  <si>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</si>
  <si>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</si>
  <si>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</si>
  <si>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</si>
  <si>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</si>
  <si>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</si>
  <si>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</si>
  <si>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</si>
  <si>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</si>
  <si>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</si>
  <si>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</si>
  <si>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</si>
  <si>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</si>
  <si>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</si>
  <si>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</si>
  <si>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</si>
  <si>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</si>
  <si>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</si>
  <si>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</si>
  <si>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</si>
  <si>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</si>
  <si>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</si>
  <si>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</si>
  <si>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</si>
  <si>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</si>
  <si>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</si>
  <si>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</si>
  <si>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</si>
  <si>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</si>
  <si>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</si>
  <si>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</si>
  <si>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</si>
  <si>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</si>
  <si>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</si>
  <si>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</si>
  <si>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</si>
  <si>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</si>
  <si>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</si>
  <si>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</si>
  <si>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</si>
  <si>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</si>
  <si>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</si>
  <si>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</si>
  <si>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</si>
  <si>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</si>
  <si>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</si>
  <si>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</si>
  <si>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</si>
  <si>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</si>
  <si>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</si>
  <si>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</si>
  <si>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</si>
  <si>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</si>
  <si>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</si>
  <si>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</si>
  <si>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</si>
  <si>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</si>
  <si>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</si>
  <si>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</si>
  <si>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</si>
  <si>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</si>
  <si>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</si>
  <si>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</si>
  <si>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</si>
  <si>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</si>
  <si>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</si>
  <si>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</si>
  <si>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</si>
  <si>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</si>
  <si>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</si>
  <si>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</si>
  <si>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</si>
  <si>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</si>
  <si>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</si>
  <si>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</si>
  <si>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</si>
  <si>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</si>
  <si>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</si>
  <si>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</si>
  <si>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</si>
  <si>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</si>
  <si>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</si>
  <si>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</si>
  <si>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</si>
  <si>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</si>
  <si>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</si>
  <si>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</si>
  <si>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</si>
  <si>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</si>
  <si>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</si>
  <si>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</si>
  <si>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</si>
  <si>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</si>
  <si>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</si>
  <si>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</si>
  <si>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</si>
  <si>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</si>
  <si>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</si>
  <si>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</si>
  <si>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</si>
  <si>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</si>
  <si>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</si>
  <si>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</si>
  <si>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</si>
  <si>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</si>
  <si>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</si>
  <si>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</si>
  <si>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</si>
  <si>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</si>
  <si>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</si>
  <si>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</si>
  <si>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</si>
  <si>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</si>
  <si>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</si>
  <si>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</si>
  <si>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</si>
  <si>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</si>
  <si>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</si>
  <si>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</si>
  <si>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</si>
  <si>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</si>
  <si>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</si>
  <si>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</si>
  <si>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</si>
  <si>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</si>
  <si>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</si>
  <si>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</si>
  <si>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</si>
  <si>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</si>
  <si>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</si>
  <si>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</si>
  <si>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</si>
  <si>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</si>
  <si>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</si>
  <si>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</si>
  <si>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</si>
  <si>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</si>
  <si>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</si>
  <si>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</si>
  <si>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</si>
  <si>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</si>
  <si>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</si>
  <si>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</si>
  <si>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</si>
  <si>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</si>
  <si>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</si>
  <si>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</si>
  <si>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</si>
  <si>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</si>
  <si>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</si>
  <si>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</si>
  <si>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</si>
  <si>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</si>
  <si>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</si>
  <si>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</si>
  <si>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</si>
  <si>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</si>
  <si>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</si>
  <si>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</si>
  <si>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</si>
  <si>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</si>
  <si>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</si>
  <si>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</si>
  <si>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</si>
  <si>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</si>
  <si>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</si>
  <si>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</si>
  <si>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</si>
  <si>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</si>
  <si>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</si>
  <si>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</si>
  <si>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</si>
  <si>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</si>
  <si>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</si>
  <si>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</si>
  <si>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</si>
  <si>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</si>
  <si>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</si>
  <si>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</si>
  <si>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</si>
  <si>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</si>
  <si>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</si>
  <si>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</si>
  <si>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</si>
  <si>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</si>
  <si>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</si>
  <si>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</si>
  <si>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</si>
  <si>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</si>
  <si>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</si>
  <si>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</si>
  <si>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</si>
  <si>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</si>
  <si>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</si>
  <si>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</si>
  <si>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</si>
  <si>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</si>
  <si>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</si>
  <si>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</si>
  <si>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</si>
  <si>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</si>
  <si>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</si>
  <si>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</si>
  <si>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</si>
  <si>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</si>
  <si>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</si>
  <si>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</si>
  <si>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</si>
  <si>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</si>
  <si>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</si>
  <si>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</si>
  <si>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</si>
  <si>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</si>
  <si>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</si>
  <si>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</si>
  <si>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</si>
  <si>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</si>
  <si>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</si>
  <si>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</si>
  <si>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</si>
  <si>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</si>
  <si>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</si>
  <si>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</si>
  <si>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</si>
  <si>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</si>
  <si>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</si>
  <si>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</si>
  <si>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</si>
  <si>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</si>
  <si>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</si>
  <si>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</si>
  <si>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</si>
  <si>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</si>
  <si>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</si>
  <si>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</si>
  <si>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</si>
  <si>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</si>
  <si>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</si>
  <si>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</si>
  <si>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</si>
  <si>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</si>
  <si>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</si>
  <si>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</si>
  <si>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</si>
  <si>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</si>
  <si>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</si>
  <si>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</si>
  <si>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</si>
  <si>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</si>
  <si>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</si>
  <si>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</si>
  <si>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</si>
  <si>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</si>
  <si>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</si>
  <si>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</si>
  <si>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</si>
  <si>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</si>
  <si>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</si>
  <si>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</si>
  <si>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</si>
  <si>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</si>
  <si>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</si>
  <si>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</si>
  <si>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</si>
  <si>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</si>
  <si>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</si>
  <si>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</si>
  <si>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</si>
  <si>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</si>
  <si>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</si>
  <si>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</si>
  <si>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</si>
  <si>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</si>
  <si>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</si>
  <si>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</si>
  <si>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</si>
  <si>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</si>
  <si>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</si>
  <si>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</si>
  <si>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</si>
  <si>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</si>
  <si>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</si>
  <si>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</si>
  <si>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</si>
  <si>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</si>
  <si>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</si>
  <si>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</si>
  <si>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</si>
  <si>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</si>
  <si>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</si>
  <si>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</si>
  <si>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</si>
  <si>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</si>
  <si>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</si>
  <si>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</si>
  <si>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</si>
  <si>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</si>
  <si>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</si>
  <si>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</si>
  <si>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</si>
  <si>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</si>
  <si>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</si>
  <si>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</si>
  <si>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</si>
  <si>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</si>
  <si>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</si>
  <si>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</si>
  <si>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</si>
  <si>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</si>
  <si>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</si>
  <si>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</si>
  <si>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</si>
  <si>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</si>
  <si>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</si>
  <si>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</si>
  <si>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</si>
  <si>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</si>
  <si>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</si>
  <si>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</si>
  <si>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</si>
  <si>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</si>
  <si>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</si>
  <si>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</si>
  <si>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</si>
  <si>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</si>
  <si>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</si>
  <si>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</si>
  <si>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</si>
  <si>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</si>
  <si>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</si>
  <si>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</si>
  <si>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</si>
  <si>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</si>
  <si>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</si>
  <si>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</si>
  <si>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</si>
  <si>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</si>
  <si>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</si>
  <si>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</si>
  <si>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</si>
  <si>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</si>
  <si>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</si>
  <si>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</si>
  <si>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</si>
  <si>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</si>
  <si>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</si>
  <si>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</si>
  <si>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</si>
  <si>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</si>
  <si>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</si>
  <si>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</si>
  <si>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</si>
  <si>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</si>
  <si>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</si>
  <si>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</si>
  <si>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</si>
  <si>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</si>
  <si>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</si>
  <si>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</si>
  <si>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</si>
  <si>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</si>
  <si>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</si>
  <si>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</si>
  <si>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</si>
  <si>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</si>
  <si>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</si>
  <si>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</si>
  <si>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</si>
  <si>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</si>
  <si>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</si>
  <si>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</si>
  <si>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</si>
  <si>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</si>
  <si>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</si>
  <si>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</si>
  <si>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</si>
  <si>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</si>
  <si>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</si>
  <si>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</si>
  <si>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</si>
  <si>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</si>
  <si>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</si>
  <si>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</si>
  <si>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</si>
  <si>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</si>
  <si>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</si>
  <si>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</si>
  <si>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</si>
  <si>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</si>
  <si>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</si>
  <si>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</si>
  <si>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</si>
  <si>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</si>
  <si>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</si>
  <si>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</si>
  <si>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</si>
  <si>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</si>
  <si>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</si>
  <si>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</si>
  <si>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</si>
  <si>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</si>
  <si>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</si>
  <si>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</si>
  <si>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</si>
  <si>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</si>
  <si>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</si>
  <si>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</si>
  <si>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</si>
  <si>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</si>
  <si>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</si>
  <si>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</si>
  <si>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</si>
  <si>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</si>
  <si>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</si>
  <si>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</si>
  <si>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</si>
  <si>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</si>
  <si>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</si>
  <si>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</si>
  <si>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</si>
  <si>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</si>
  <si>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</si>
  <si>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</si>
  <si>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</si>
  <si>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</si>
  <si>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</si>
  <si>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</si>
  <si>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</si>
  <si>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</si>
  <si>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</si>
  <si>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</si>
  <si>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</si>
  <si>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</si>
  <si>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</si>
  <si>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</si>
  <si>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</si>
  <si>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</si>
  <si>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</si>
  <si>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</si>
  <si>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</si>
  <si>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</si>
  <si>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</si>
  <si>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</si>
  <si>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</si>
  <si>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</si>
  <si>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</si>
  <si>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</si>
  <si>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</si>
  <si>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</si>
  <si>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</si>
  <si>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</si>
  <si>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</si>
  <si>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</si>
  <si>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</si>
  <si>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</si>
  <si>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</si>
  <si>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</si>
  <si>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</si>
  <si>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</si>
  <si>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</si>
  <si>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</si>
  <si>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</si>
  <si>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</si>
  <si>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</si>
  <si>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</si>
  <si>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</si>
  <si>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</si>
  <si>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</si>
  <si>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</si>
  <si>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</si>
  <si>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</si>
  <si>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</si>
  <si>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</si>
  <si>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</si>
  <si>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</si>
  <si>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</si>
  <si>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</si>
  <si>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</si>
  <si>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</si>
  <si>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</si>
  <si>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</si>
  <si>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</si>
  <si>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</si>
  <si>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</si>
  <si>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</si>
  <si>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</si>
  <si>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</si>
  <si>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</si>
  <si>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</si>
  <si>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</si>
  <si>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</si>
  <si>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</si>
  <si>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</si>
  <si>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</si>
  <si>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</si>
  <si>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</si>
  <si>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</si>
  <si>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</si>
  <si>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</si>
  <si>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</si>
  <si>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</si>
  <si>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</si>
  <si>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</si>
  <si>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</si>
  <si>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</si>
  <si>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</si>
  <si>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</si>
  <si>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</si>
  <si>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</si>
  <si>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</si>
  <si>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</si>
  <si>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</si>
  <si>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</si>
  <si>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</si>
  <si>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</si>
  <si>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</si>
  <si>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</si>
  <si>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</si>
  <si>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</si>
  <si>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</si>
  <si>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</si>
  <si>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</si>
  <si>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</si>
  <si>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</si>
  <si>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</si>
  <si>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</si>
  <si>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</si>
  <si>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</si>
  <si>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</si>
  <si>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</si>
  <si>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</si>
  <si>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</si>
  <si>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</si>
  <si>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</si>
  <si>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</si>
  <si>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</si>
  <si>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</si>
  <si>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</si>
  <si>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</si>
  <si>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</si>
  <si>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</si>
  <si>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</si>
  <si>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</si>
  <si>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</si>
  <si>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</si>
  <si>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</si>
  <si>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</si>
  <si>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</si>
  <si>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</si>
  <si>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</si>
  <si>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</si>
  <si>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</si>
  <si>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</si>
  <si>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</si>
  <si>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</si>
  <si>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</si>
  <si>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</si>
  <si>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</si>
  <si>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</si>
  <si>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</si>
  <si>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</si>
  <si>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</si>
  <si>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</si>
  <si>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</si>
  <si>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</si>
  <si>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</si>
  <si>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</si>
  <si>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</si>
  <si>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</si>
  <si>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</si>
  <si>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</si>
  <si>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</si>
  <si>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</si>
  <si>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</si>
  <si>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</si>
  <si>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</si>
  <si>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</si>
  <si>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</si>
  <si>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</si>
  <si>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</si>
  <si>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</si>
  <si>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</si>
  <si>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</si>
  <si>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</si>
  <si>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</si>
  <si>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</si>
  <si>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</si>
  <si>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</si>
  <si>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</si>
  <si>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</si>
  <si>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</si>
  <si>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</si>
  <si>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</si>
  <si>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</si>
  <si>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</si>
  <si>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</si>
  <si>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</si>
  <si>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</si>
  <si>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</si>
  <si>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</si>
  <si>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</si>
  <si>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</si>
  <si>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</si>
  <si>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</si>
  <si>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</si>
  <si>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</si>
  <si>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</si>
  <si>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</si>
  <si>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</si>
  <si>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</si>
  <si>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</si>
  <si>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</si>
  <si>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</si>
  <si>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</si>
  <si>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</si>
  <si>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</si>
  <si>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</si>
  <si>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</si>
  <si>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</si>
  <si>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</si>
  <si>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</si>
  <si>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</si>
  <si>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</si>
  <si>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</si>
  <si>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</si>
  <si>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</si>
  <si>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</si>
  <si>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</si>
  <si>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</si>
  <si>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</si>
  <si>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</si>
  <si>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</si>
  <si>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</si>
  <si>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</si>
  <si>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</si>
  <si>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</si>
  <si>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</si>
  <si>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</si>
  <si>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</si>
  <si>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</si>
  <si>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</si>
  <si>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</si>
  <si>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</si>
  <si>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</si>
  <si>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</si>
  <si>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</si>
  <si>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</si>
  <si>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</si>
  <si>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</si>
  <si>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</si>
  <si>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</si>
  <si>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</si>
  <si>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</si>
  <si>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</si>
  <si>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</si>
  <si>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</si>
  <si>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</si>
  <si>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</si>
  <si>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</si>
  <si>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</si>
  <si>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</si>
  <si>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</si>
  <si>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</si>
  <si>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</si>
  <si>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</si>
  <si>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</si>
  <si>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</si>
  <si>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</si>
  <si>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</si>
  <si>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</si>
  <si>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</si>
  <si>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</si>
  <si>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</si>
  <si>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</si>
  <si>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</si>
  <si>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</si>
  <si>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</si>
  <si>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</si>
  <si>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</si>
  <si>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</si>
  <si>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</si>
  <si>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</si>
  <si>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</si>
  <si>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</si>
  <si>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</si>
  <si>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</si>
  <si>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</si>
  <si>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</si>
  <si>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</si>
  <si>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</si>
  <si>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</si>
  <si>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</si>
  <si>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</si>
  <si>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</si>
  <si>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</si>
  <si>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</si>
  <si>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</si>
  <si>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</si>
  <si>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</si>
  <si>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</si>
  <si>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</si>
  <si>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</si>
  <si>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</si>
  <si>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</si>
  <si>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</si>
  <si>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</si>
  <si>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</si>
  <si>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</si>
  <si>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</si>
  <si>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</si>
  <si>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</si>
  <si>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</si>
  <si>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</si>
  <si>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</si>
  <si>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</si>
  <si>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</si>
  <si>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</si>
  <si>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</si>
  <si>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</si>
  <si>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</si>
  <si>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</si>
  <si>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</si>
  <si>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</si>
  <si>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</si>
  <si>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</si>
  <si>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</si>
  <si>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</si>
  <si>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</si>
  <si>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</si>
  <si>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</si>
  <si>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</si>
  <si>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</si>
  <si>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</si>
  <si>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</si>
  <si>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</si>
  <si>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</si>
  <si>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</si>
  <si>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</si>
  <si>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</si>
  <si>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</si>
  <si>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</si>
  <si>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</si>
  <si>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</si>
  <si>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</si>
  <si>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</si>
  <si>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</si>
  <si>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</si>
  <si>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</si>
  <si>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</si>
  <si>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</si>
  <si>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</si>
  <si>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</si>
  <si>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</si>
  <si>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</si>
  <si>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</si>
  <si>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</si>
  <si>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</si>
  <si>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</si>
  <si>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</si>
  <si>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</si>
  <si>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</si>
  <si>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</si>
  <si>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</si>
  <si>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</si>
  <si>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</si>
  <si>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</si>
  <si>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</si>
  <si>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</si>
  <si>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</si>
  <si>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</si>
  <si>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</si>
  <si>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</si>
  <si>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</si>
  <si>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</si>
  <si>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</si>
  <si>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</si>
  <si>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</si>
  <si>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</si>
  <si>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</si>
  <si>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</si>
  <si>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</si>
  <si>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</si>
  <si>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</si>
  <si>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</si>
  <si>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</si>
  <si>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</si>
  <si>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</si>
  <si>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</si>
  <si>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</si>
  <si>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</si>
  <si>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</si>
  <si>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</si>
  <si>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</si>
  <si>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</si>
  <si>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</si>
  <si>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</si>
  <si>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</si>
  <si>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</si>
  <si>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</si>
  <si>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</si>
  <si>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</si>
  <si>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</si>
  <si>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</si>
  <si>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</si>
  <si>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</si>
  <si>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</si>
  <si>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</si>
  <si>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</si>
  <si>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</si>
  <si>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</si>
  <si>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</si>
  <si>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</si>
  <si>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</si>
  <si>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</si>
  <si>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</si>
  <si>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</si>
  <si>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</si>
  <si>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</si>
  <si>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</si>
  <si>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</si>
  <si>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</si>
  <si>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</si>
  <si>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</si>
  <si>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</si>
  <si>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</si>
  <si>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</si>
  <si>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</si>
  <si>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</si>
  <si>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</si>
  <si>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</si>
  <si>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</si>
  <si>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</si>
  <si>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</si>
  <si>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</si>
  <si>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</si>
  <si>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</si>
  <si>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</si>
  <si>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</si>
  <si>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</si>
  <si>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</si>
  <si>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</si>
  <si>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</si>
  <si>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</si>
  <si>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</si>
  <si>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</si>
  <si>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</si>
  <si>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</si>
  <si>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</si>
  <si>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</si>
  <si>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</si>
  <si>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</si>
  <si>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</si>
  <si>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</si>
  <si>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</si>
  <si>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</si>
  <si>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</si>
  <si>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</si>
  <si>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</si>
  <si>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</si>
  <si>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</si>
  <si>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</si>
  <si>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</si>
  <si>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</si>
  <si>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</si>
  <si>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</si>
  <si>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</si>
  <si>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</si>
  <si>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</si>
  <si>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</si>
  <si>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</si>
  <si>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</si>
  <si>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</si>
  <si>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</si>
  <si>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</si>
  <si>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</si>
  <si>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</si>
  <si>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</si>
  <si>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</si>
  <si>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</si>
  <si>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</si>
  <si>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</si>
  <si>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</si>
  <si>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</si>
  <si>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</si>
  <si>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</si>
  <si>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</si>
  <si>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</si>
  <si>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</si>
  <si>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</si>
  <si>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</si>
  <si>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</si>
  <si>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</si>
  <si>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</si>
  <si>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</si>
  <si>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</si>
  <si>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</si>
  <si>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</si>
  <si>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</si>
  <si>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</si>
  <si>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</si>
  <si>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</si>
  <si>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</si>
  <si>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</si>
  <si>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</si>
  <si>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</si>
  <si>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</si>
  <si>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</si>
  <si>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</si>
  <si>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</si>
  <si>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</si>
  <si>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</si>
  <si>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</si>
  <si>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</si>
  <si>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</si>
  <si>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</si>
  <si>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</si>
  <si>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</si>
  <si>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</si>
  <si>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</si>
  <si>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</si>
  <si>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</si>
  <si>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</si>
  <si>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</si>
  <si>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</si>
  <si>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</si>
  <si>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</si>
  <si>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</si>
  <si>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</si>
  <si>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</si>
  <si>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</si>
  <si>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</si>
  <si>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</si>
  <si>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</si>
  <si>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</si>
  <si>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</si>
  <si>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</si>
  <si>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</si>
  <si>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</si>
  <si>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</si>
  <si>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</si>
  <si>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</si>
  <si>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</si>
  <si>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</si>
  <si>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</si>
  <si>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</si>
  <si>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</si>
  <si>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</si>
  <si>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</si>
  <si>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</si>
  <si>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</si>
  <si>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</si>
  <si>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</si>
  <si>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</si>
  <si>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</si>
  <si>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</si>
  <si>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</si>
  <si>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</si>
  <si>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</si>
  <si>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</si>
  <si>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</si>
  <si>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</si>
  <si>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</si>
  <si>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</si>
  <si>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</si>
  <si>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</si>
  <si>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</si>
  <si>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</si>
  <si>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</si>
  <si>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</si>
  <si>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</si>
  <si>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</si>
  <si>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</si>
  <si>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</si>
  <si>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</si>
  <si>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</si>
  <si>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</si>
  <si>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</si>
  <si>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</si>
  <si>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</si>
  <si>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</si>
  <si>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</si>
  <si>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</si>
  <si>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</si>
  <si>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</si>
  <si>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</si>
  <si>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</si>
  <si>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</si>
  <si>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</si>
  <si>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</si>
  <si>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</si>
  <si>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</si>
  <si>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</si>
  <si>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</si>
  <si>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</si>
  <si>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</si>
  <si>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</si>
  <si>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</si>
  <si>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</si>
  <si>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</si>
  <si>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</si>
  <si>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</si>
  <si>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</si>
  <si>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</si>
  <si>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</si>
  <si>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</si>
  <si>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</si>
  <si>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</si>
  <si>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</si>
  <si>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</si>
  <si>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</si>
  <si>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</si>
  <si>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</si>
  <si>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</si>
  <si>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</si>
  <si>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</si>
  <si>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</si>
  <si>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</si>
  <si>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</si>
  <si>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</si>
  <si>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</si>
  <si>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</si>
  <si>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</si>
  <si>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</si>
  <si>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</si>
  <si>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</si>
  <si>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</si>
  <si>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</si>
  <si>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</si>
  <si>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</si>
  <si>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</si>
  <si>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</si>
  <si>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</si>
  <si>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</si>
  <si>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</si>
  <si>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</si>
  <si>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</si>
  <si>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</si>
  <si>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</si>
  <si>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</si>
  <si>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</si>
  <si>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</si>
  <si>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</si>
  <si>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</si>
  <si>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</si>
  <si>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</si>
  <si>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</si>
  <si>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</si>
  <si>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</si>
  <si>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</si>
  <si>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</si>
  <si>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</si>
  <si>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</si>
  <si>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</si>
  <si>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</si>
  <si>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</si>
  <si>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</si>
  <si>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</si>
  <si>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</si>
  <si>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</si>
  <si>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</si>
  <si>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</si>
  <si>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</si>
  <si>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</si>
  <si>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</si>
  <si>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</si>
  <si>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</si>
  <si>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</si>
  <si>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</si>
  <si>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</si>
  <si>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</si>
  <si>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</si>
  <si>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</si>
  <si>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</si>
  <si>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</si>
  <si>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</si>
  <si>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</si>
  <si>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</si>
  <si>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</si>
  <si>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</si>
  <si>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</si>
  <si>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</si>
  <si>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</si>
  <si>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</si>
  <si>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</si>
  <si>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</si>
  <si>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</si>
  <si>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</si>
  <si>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</si>
  <si>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</si>
  <si>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</si>
  <si>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</si>
  <si>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</si>
  <si>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</si>
  <si>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</si>
  <si>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</si>
  <si>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</si>
  <si>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</si>
  <si>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</si>
  <si>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</si>
  <si>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</si>
  <si>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</si>
  <si>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</si>
  <si>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</si>
  <si>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</si>
  <si>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</si>
  <si>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</si>
  <si>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</si>
  <si>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</si>
  <si>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</si>
  <si>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</si>
  <si>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</si>
  <si>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</si>
  <si>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</si>
  <si>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</si>
  <si>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</si>
  <si>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</si>
  <si>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</si>
  <si>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</si>
  <si>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</si>
  <si>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</si>
  <si>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</si>
  <si>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</si>
  <si>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</si>
  <si>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</si>
  <si>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</si>
  <si>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</si>
  <si>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</si>
  <si>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</si>
  <si>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</si>
  <si>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</si>
  <si>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</si>
  <si>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</si>
  <si>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</si>
  <si>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</si>
  <si>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</si>
  <si>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</si>
  <si>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</si>
  <si>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</si>
  <si>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</si>
  <si>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</si>
  <si>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</si>
  <si>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</si>
  <si>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</si>
  <si>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</si>
  <si>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</si>
  <si>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</si>
  <si>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</si>
  <si>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</si>
  <si>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</si>
  <si>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</si>
  <si>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</si>
  <si>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</si>
  <si>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</si>
  <si>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</si>
  <si>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</si>
  <si>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</si>
  <si>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</si>
  <si>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</si>
  <si>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</si>
  <si>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</si>
  <si>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</si>
  <si>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</si>
  <si>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</si>
  <si>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</si>
  <si>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</si>
  <si>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</si>
  <si>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</si>
  <si>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</si>
  <si>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</si>
  <si>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</si>
  <si>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</si>
  <si>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</si>
  <si>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</si>
  <si>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</si>
  <si>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</si>
  <si>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</si>
  <si>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</si>
  <si>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</si>
  <si>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</si>
  <si>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</si>
  <si>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</si>
  <si>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</si>
  <si>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</si>
  <si>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</si>
  <si>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</si>
  <si>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</si>
  <si>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</si>
  <si>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</si>
  <si>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</si>
  <si>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</si>
  <si>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</si>
  <si>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</si>
  <si>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</si>
  <si>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</si>
  <si>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</si>
  <si>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</si>
  <si>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</si>
  <si>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</si>
  <si>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</si>
  <si>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</si>
  <si>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</si>
  <si>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</si>
  <si>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</si>
  <si>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</si>
  <si>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</si>
  <si>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</si>
  <si>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</si>
  <si>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</si>
  <si>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</si>
  <si>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</si>
  <si>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</si>
  <si>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</si>
  <si>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</si>
  <si>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</si>
  <si>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</si>
  <si>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</si>
  <si>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</si>
  <si>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</si>
  <si>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</si>
  <si>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</si>
  <si>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</si>
  <si>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</si>
  <si>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</si>
  <si>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</si>
  <si>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</si>
  <si>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</si>
  <si>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</si>
  <si>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</si>
  <si>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</si>
  <si>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</si>
  <si>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</si>
  <si>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</si>
  <si>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</si>
  <si>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</si>
  <si>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</si>
  <si>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</si>
  <si>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</si>
  <si>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</si>
  <si>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</si>
  <si>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</si>
  <si>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</si>
  <si>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</si>
  <si>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</si>
  <si>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</si>
  <si>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</si>
  <si>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</si>
  <si>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</si>
  <si>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</si>
  <si>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</si>
  <si>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</si>
  <si>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</si>
  <si>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</si>
  <si>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</si>
  <si>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</si>
  <si>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</si>
  <si>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</si>
  <si>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</si>
  <si>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</si>
  <si>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</si>
  <si>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</si>
  <si>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</si>
  <si>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</si>
  <si>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</si>
  <si>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</si>
  <si>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</si>
  <si>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</si>
  <si>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</si>
  <si>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</si>
  <si>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</si>
  <si>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</si>
  <si>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</si>
  <si>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</si>
  <si>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</si>
  <si>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</si>
  <si>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</si>
  <si>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</si>
  <si>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</si>
  <si>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</si>
  <si>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</si>
  <si>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</si>
  <si>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</si>
  <si>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</si>
  <si>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</si>
  <si>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</si>
  <si>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</si>
  <si>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</si>
  <si>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</si>
  <si>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</si>
  <si>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</si>
  <si>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</si>
  <si>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</si>
  <si>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</si>
  <si>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</si>
  <si>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</si>
  <si>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</si>
  <si>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</si>
  <si>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</si>
  <si>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</si>
  <si>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</si>
  <si>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</si>
  <si>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</si>
  <si>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</si>
  <si>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</si>
  <si>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</si>
  <si>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</si>
  <si>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</si>
  <si>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</si>
  <si>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</si>
  <si>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</si>
  <si>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</si>
  <si>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</si>
  <si>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</si>
  <si>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</si>
  <si>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</si>
  <si>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</si>
  <si>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</si>
  <si>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</si>
  <si>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</si>
  <si>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</si>
  <si>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</si>
  <si>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</si>
  <si>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</si>
  <si>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</si>
  <si>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</si>
  <si>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</si>
  <si>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</si>
  <si>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</si>
  <si>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</si>
  <si>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</si>
  <si>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</si>
  <si>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</si>
  <si>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</si>
  <si>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</si>
  <si>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</si>
  <si>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</si>
  <si>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</si>
  <si>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</si>
  <si>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</si>
  <si>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</si>
  <si>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</si>
  <si>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</si>
  <si>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</si>
  <si>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</si>
  <si>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</si>
  <si>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</si>
  <si>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</si>
  <si>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</si>
  <si>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</si>
  <si>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</si>
  <si>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</si>
  <si>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</si>
  <si>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</si>
  <si>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</si>
  <si>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</si>
  <si>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</si>
  <si>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</si>
  <si>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</si>
  <si>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</si>
  <si>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</si>
  <si>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</si>
  <si>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</si>
  <si>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</si>
  <si>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</si>
  <si>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</si>
  <si>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</si>
  <si>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</si>
  <si>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</si>
  <si>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</si>
  <si>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</si>
  <si>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</si>
  <si>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</si>
  <si>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</si>
  <si>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</si>
  <si>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</si>
  <si>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</si>
  <si>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</si>
  <si>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</si>
  <si>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</si>
  <si>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</si>
  <si>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</si>
  <si>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</si>
  <si>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</si>
  <si>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</si>
  <si>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</si>
  <si>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</si>
  <si>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</si>
  <si>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</si>
  <si>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</si>
  <si>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</si>
  <si>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</si>
  <si>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</si>
  <si>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</si>
  <si>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</si>
  <si>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</si>
  <si>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</si>
  <si>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</si>
  <si>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</si>
  <si>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</si>
  <si>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</si>
  <si>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</si>
  <si>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</si>
  <si>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</si>
  <si>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</si>
  <si>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</si>
  <si>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</si>
  <si>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</si>
  <si>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</si>
  <si>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</si>
  <si>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</si>
  <si>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</si>
  <si>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</si>
  <si>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</si>
  <si>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</si>
  <si>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</si>
  <si>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</si>
  <si>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</si>
  <si>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</si>
  <si>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</si>
  <si>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</si>
  <si>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</si>
  <si>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</si>
  <si>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</si>
  <si>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</si>
  <si>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</si>
  <si>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</si>
  <si>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</si>
  <si>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</si>
  <si>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</si>
  <si>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</si>
  <si>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</si>
  <si>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</si>
  <si>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</si>
  <si>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</si>
  <si>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</si>
  <si>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</si>
  <si>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</si>
  <si>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</si>
  <si>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</si>
  <si>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</si>
  <si>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</si>
  <si>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</si>
  <si>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</si>
  <si>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</si>
  <si>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</si>
  <si>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</si>
  <si>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</si>
  <si>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</si>
  <si>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</si>
  <si>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</si>
  <si>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</si>
  <si>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</si>
  <si>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</si>
  <si>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</si>
  <si>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</si>
  <si>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</si>
  <si>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</si>
  <si>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</si>
  <si>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</si>
  <si>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</si>
  <si>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</si>
  <si>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</si>
  <si>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</si>
  <si>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</si>
  <si>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</si>
  <si>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</si>
  <si>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</si>
  <si>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</si>
  <si>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</si>
  <si>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</si>
  <si>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</si>
  <si>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</si>
  <si>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</si>
  <si>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</si>
  <si>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</si>
  <si>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</si>
  <si>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</si>
  <si>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</si>
  <si>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</si>
  <si>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</si>
  <si>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</si>
  <si>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</si>
  <si>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</si>
  <si>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</si>
  <si>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</si>
  <si>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</si>
  <si>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</si>
  <si>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</si>
  <si>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</si>
  <si>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</si>
  <si>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</si>
  <si>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</si>
  <si>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</si>
  <si>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</si>
  <si>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</si>
  <si>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</si>
  <si>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</si>
  <si>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</si>
  <si>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</si>
  <si>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</si>
  <si>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</si>
  <si>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</si>
  <si>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</si>
  <si>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</si>
  <si>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</si>
  <si>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</si>
  <si>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</si>
  <si>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</si>
  <si>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</si>
  <si>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</si>
  <si>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</si>
  <si>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</si>
  <si>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</si>
  <si>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</si>
  <si>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</si>
  <si>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</si>
  <si>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</si>
  <si>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</si>
  <si>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</si>
  <si>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</si>
  <si>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</si>
  <si>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</si>
  <si>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</si>
  <si>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</si>
  <si>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</si>
  <si>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</si>
  <si>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</si>
  <si>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</si>
  <si>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</si>
  <si>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</si>
  <si>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</si>
  <si>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</si>
  <si>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</si>
  <si>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</si>
  <si>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</si>
  <si>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</si>
  <si>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</si>
  <si>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</si>
  <si>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</si>
  <si>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</si>
  <si>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</si>
  <si>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</si>
  <si>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</si>
  <si>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</si>
  <si>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</si>
  <si>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</si>
  <si>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</si>
  <si>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</si>
  <si>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</si>
  <si>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</si>
  <si>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</si>
  <si>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</si>
  <si>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</si>
  <si>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</si>
  <si>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</si>
  <si>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</si>
  <si>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</si>
  <si>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</si>
  <si>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</si>
  <si>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</si>
  <si>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</si>
  <si>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</si>
  <si>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</si>
  <si>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</si>
  <si>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</si>
  <si>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</si>
  <si>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</si>
  <si>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</si>
  <si>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</si>
  <si>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</si>
  <si>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</si>
  <si>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</si>
  <si>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</si>
  <si>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</si>
  <si>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</si>
  <si>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</si>
  <si>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</si>
  <si>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</si>
  <si>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</si>
  <si>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</si>
  <si>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</si>
  <si>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</si>
  <si>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</si>
  <si>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</si>
  <si>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</si>
  <si>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</si>
  <si>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</si>
  <si>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</si>
  <si>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</si>
  <si>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</si>
  <si>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</si>
  <si>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</si>
  <si>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</si>
  <si>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</si>
  <si>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</si>
  <si>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</si>
  <si>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</si>
  <si>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</si>
  <si>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</si>
  <si>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</si>
  <si>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</si>
  <si>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</si>
  <si>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</si>
  <si>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</si>
  <si>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</si>
  <si>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</si>
  <si>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</si>
  <si>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</si>
  <si>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</si>
  <si>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</si>
  <si>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</si>
  <si>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</si>
  <si>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</si>
  <si>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</si>
  <si>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</si>
  <si>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</si>
  <si>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</si>
  <si>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</si>
  <si>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</si>
  <si>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</si>
  <si>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</si>
  <si>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</si>
  <si>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</si>
  <si>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</si>
  <si>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</si>
  <si>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</si>
  <si>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</si>
  <si>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</si>
  <si>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</si>
  <si>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</si>
  <si>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</si>
  <si>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</si>
  <si>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</si>
  <si>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</si>
  <si>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</si>
  <si>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</si>
  <si>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</si>
  <si>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</si>
  <si>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</si>
  <si>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</si>
  <si>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</si>
  <si>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</si>
  <si>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</si>
  <si>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</si>
  <si>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</si>
  <si>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</si>
  <si>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</si>
  <si>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</si>
  <si>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</si>
  <si>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</si>
  <si>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</si>
  <si>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</si>
  <si>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</si>
  <si>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</si>
  <si>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</si>
  <si>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</si>
  <si>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</si>
  <si>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</si>
  <si>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</si>
  <si>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</si>
  <si>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</si>
  <si>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</si>
  <si>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</si>
  <si>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</si>
  <si>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</si>
  <si>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</si>
  <si>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</si>
  <si>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</si>
  <si>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</si>
  <si>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</si>
  <si>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</si>
  <si>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</si>
  <si>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</si>
  <si>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</si>
  <si>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</si>
  <si>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</si>
  <si>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</si>
  <si>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</si>
  <si>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</si>
  <si>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</si>
  <si>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</si>
  <si>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</si>
  <si>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</si>
  <si>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</si>
  <si>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</si>
  <si>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</si>
  <si>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</si>
  <si>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</si>
  <si>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</si>
  <si>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</si>
  <si>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</si>
  <si>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</si>
  <si>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</si>
  <si>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</si>
  <si>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</si>
  <si>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</si>
  <si>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</si>
  <si>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</si>
  <si>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</si>
  <si>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</si>
  <si>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</si>
  <si>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</si>
  <si>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</si>
  <si>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</si>
  <si>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</si>
  <si>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</si>
  <si>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</si>
  <si>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</si>
  <si>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</si>
  <si>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</si>
  <si>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</si>
  <si>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</si>
  <si>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</si>
  <si>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</si>
  <si>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</si>
  <si>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</si>
  <si>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</si>
  <si>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</si>
  <si>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</si>
  <si>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</si>
  <si>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</si>
  <si>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</si>
  <si>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</si>
  <si>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</si>
  <si>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</si>
  <si>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</si>
  <si>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</si>
  <si>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</si>
  <si>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</si>
  <si>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</si>
  <si>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</si>
  <si>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</si>
  <si>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</si>
  <si>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</si>
  <si>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</si>
  <si>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</si>
  <si>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</si>
  <si>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</si>
  <si>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</si>
  <si>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</si>
  <si>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</si>
  <si>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</si>
  <si>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</si>
  <si>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</si>
  <si>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</si>
  <si>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</si>
  <si>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</si>
  <si>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</si>
  <si>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</si>
  <si>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</si>
  <si>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</si>
  <si>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</si>
  <si>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</si>
  <si>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</si>
  <si>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</si>
  <si>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</si>
  <si>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</si>
  <si>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</si>
  <si>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</si>
  <si>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</si>
  <si>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</si>
  <si>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</si>
  <si>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</si>
  <si>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</si>
  <si>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</si>
  <si>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</si>
  <si>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</si>
  <si>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</si>
  <si>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</si>
  <si>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</si>
  <si>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</si>
  <si>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</si>
  <si>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</si>
  <si>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</si>
  <si>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</si>
  <si>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</si>
  <si>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</si>
  <si>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</si>
  <si>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</si>
  <si>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</si>
  <si>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</si>
  <si>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</si>
  <si>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</si>
  <si>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</si>
  <si>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</si>
  <si>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</si>
  <si>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</si>
  <si>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</si>
  <si>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</si>
  <si>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</si>
  <si>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</si>
  <si>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</si>
  <si>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</si>
  <si>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</si>
  <si>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</si>
  <si>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</si>
  <si>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</si>
  <si>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</si>
  <si>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</si>
  <si>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</si>
  <si>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</si>
  <si>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</si>
  <si>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</si>
  <si>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</si>
  <si>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</si>
  <si>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</si>
  <si>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</si>
  <si>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</si>
  <si>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</si>
  <si>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</si>
  <si>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</si>
  <si>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</si>
  <si>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</si>
  <si>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</si>
  <si>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</si>
  <si>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</si>
  <si>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</si>
  <si>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</si>
  <si>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</si>
  <si>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</si>
  <si>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</si>
  <si>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</si>
  <si>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</si>
  <si>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</si>
  <si>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</si>
  <si>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</si>
  <si>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</si>
  <si>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</si>
  <si>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</si>
  <si>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</si>
  <si>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</si>
  <si>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</si>
  <si>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</si>
  <si>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</si>
  <si>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</si>
  <si>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</si>
  <si>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</si>
  <si>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</si>
  <si>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</si>
  <si>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</si>
  <si>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</si>
  <si>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</si>
  <si>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</si>
  <si>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</si>
  <si>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</si>
  <si>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</si>
  <si>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</si>
  <si>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</si>
  <si>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</si>
  <si>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</si>
  <si>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</si>
  <si>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</si>
  <si>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</si>
  <si>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</si>
  <si>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</si>
  <si>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</si>
  <si>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</si>
  <si>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</si>
  <si>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</si>
  <si>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</si>
  <si>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</si>
  <si>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</si>
  <si>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</si>
  <si>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</si>
  <si>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</si>
  <si>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</si>
  <si>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</si>
  <si>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</si>
  <si>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</si>
  <si>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</si>
  <si>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</si>
  <si>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</si>
  <si>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</si>
  <si>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</si>
  <si>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</si>
  <si>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</si>
  <si>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</si>
  <si>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</si>
  <si>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</si>
  <si>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</si>
  <si>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</si>
  <si>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</si>
  <si>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</si>
  <si>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</si>
  <si>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</si>
  <si>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</si>
  <si>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</si>
  <si>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</si>
  <si>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</si>
  <si>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</si>
  <si>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</si>
  <si>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</si>
  <si>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</si>
  <si>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</si>
  <si>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</si>
  <si>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</si>
  <si>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</si>
  <si>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</si>
  <si>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</si>
  <si>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</si>
  <si>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</si>
  <si>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</si>
  <si>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</si>
  <si>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</si>
  <si>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</si>
  <si>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</si>
  <si>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</si>
  <si>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</si>
  <si>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</si>
  <si>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</si>
  <si>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</si>
  <si>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</si>
  <si>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</si>
  <si>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</si>
  <si>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</si>
  <si>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</si>
  <si>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</si>
  <si>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</si>
  <si>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</si>
  <si>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</si>
  <si>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</si>
  <si>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</si>
  <si>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</si>
  <si>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</si>
  <si>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</si>
  <si>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</si>
  <si>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</si>
  <si>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</si>
  <si>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</si>
  <si>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</si>
  <si>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</si>
  <si>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</si>
  <si>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</si>
  <si>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</si>
  <si>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</si>
  <si>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</si>
  <si>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</si>
  <si>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</si>
  <si>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</si>
  <si>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</si>
  <si>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</si>
  <si>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</si>
  <si>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</si>
  <si>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</si>
  <si>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</si>
  <si>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</si>
  <si>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</si>
  <si>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</si>
  <si>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</si>
  <si>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</si>
  <si>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</si>
  <si>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</si>
  <si>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</si>
  <si>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</si>
  <si>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</si>
  <si>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</si>
  <si>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</si>
  <si>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</si>
  <si>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</si>
  <si>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</si>
  <si>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</si>
  <si>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</si>
  <si>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</si>
  <si>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</si>
  <si>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</si>
  <si>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</si>
  <si>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</si>
  <si>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</si>
  <si>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</si>
  <si>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</si>
  <si>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</si>
  <si>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</si>
  <si>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</si>
  <si>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</si>
  <si>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</si>
  <si>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</si>
  <si>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</si>
  <si>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</si>
  <si>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</si>
  <si>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</si>
  <si>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</si>
  <si>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</si>
  <si>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</si>
  <si>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</si>
  <si>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</si>
  <si>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</si>
  <si>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</si>
  <si>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</si>
  <si>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</si>
  <si>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</si>
  <si>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</si>
  <si>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</si>
  <si>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</si>
  <si>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</si>
  <si>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</si>
  <si>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</si>
  <si>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</si>
  <si>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</si>
  <si>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</si>
  <si>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</si>
  <si>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</si>
  <si>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</si>
  <si>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</si>
  <si>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</si>
  <si>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</si>
  <si>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</si>
  <si>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</si>
  <si>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</si>
  <si>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</si>
  <si>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</si>
  <si>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</si>
  <si>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</si>
  <si>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</si>
  <si>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</si>
  <si>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</si>
  <si>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</si>
  <si>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</si>
  <si>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</si>
  <si>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</si>
  <si>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</si>
  <si>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</si>
  <si>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</si>
  <si>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</si>
  <si>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</si>
  <si>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</si>
  <si>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</si>
  <si>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</si>
  <si>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</si>
  <si>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</si>
  <si>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</si>
  <si>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</si>
  <si>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</si>
  <si>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</si>
  <si>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</si>
  <si>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</si>
  <si>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</si>
  <si>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</si>
  <si>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</si>
  <si>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</si>
  <si>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</si>
  <si>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</si>
  <si>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</si>
  <si>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</si>
  <si>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</si>
  <si>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</si>
  <si>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</si>
  <si>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</si>
  <si>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</si>
  <si>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</si>
  <si>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</si>
  <si>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</si>
  <si>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</si>
  <si>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</si>
  <si>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</si>
  <si>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</si>
  <si>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</si>
  <si>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</si>
  <si>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</si>
  <si>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</si>
  <si>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</si>
  <si>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</si>
  <si>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</si>
  <si>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</si>
  <si>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</si>
  <si>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</si>
  <si>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</si>
  <si>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</si>
  <si>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</si>
  <si>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</si>
  <si>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</si>
  <si>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</si>
  <si>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</si>
  <si>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</si>
  <si>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</si>
  <si>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</si>
  <si>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</si>
  <si>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</si>
  <si>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</si>
  <si>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</si>
  <si>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</si>
  <si>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</si>
  <si>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</si>
  <si>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</si>
  <si>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</si>
  <si>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</si>
  <si>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</si>
  <si>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</si>
  <si>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</si>
  <si>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</si>
  <si>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</si>
  <si>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</si>
  <si>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</si>
  <si>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</si>
  <si>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</si>
  <si>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</si>
  <si>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</si>
  <si>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</si>
  <si>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</si>
  <si>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</si>
  <si>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</si>
  <si>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</si>
  <si>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</si>
  <si>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</si>
  <si>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</si>
  <si>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</si>
  <si>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</si>
  <si>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</si>
  <si>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</si>
  <si>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</si>
  <si>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</si>
  <si>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</si>
  <si>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</si>
  <si>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</si>
  <si>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</si>
  <si>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</si>
  <si>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</si>
  <si>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</si>
  <si>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</si>
  <si>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</si>
  <si>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</si>
  <si>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</si>
  <si>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</si>
  <si>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</si>
  <si>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</si>
  <si>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</si>
  <si>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</si>
  <si>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</si>
  <si>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</si>
  <si>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</si>
  <si>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</si>
  <si>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</si>
  <si>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</si>
  <si>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</si>
  <si>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</si>
  <si>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</si>
  <si>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</si>
  <si>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</si>
  <si>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</si>
  <si>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</si>
  <si>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</si>
  <si>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</si>
  <si>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</si>
  <si>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</si>
  <si>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</si>
  <si>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</si>
  <si>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</si>
  <si>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</si>
  <si>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</si>
  <si>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</si>
  <si>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</si>
  <si>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</si>
  <si>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</si>
  <si>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</si>
  <si>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</si>
  <si>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</si>
  <si>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</si>
  <si>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</si>
  <si>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</si>
  <si>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</si>
  <si>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</si>
  <si>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</si>
  <si>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</si>
  <si>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</si>
  <si>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</si>
  <si>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</si>
  <si>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</si>
  <si>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</si>
  <si>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</si>
  <si>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</si>
  <si>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</si>
  <si>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</si>
  <si>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</si>
  <si>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</si>
  <si>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</si>
  <si>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</si>
  <si>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</si>
  <si>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</si>
  <si>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</si>
  <si>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</si>
  <si>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</si>
  <si>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</si>
  <si>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</si>
  <si>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</si>
  <si>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</si>
  <si>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</si>
  <si>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</si>
  <si>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</si>
  <si>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</si>
  <si>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</si>
  <si>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</si>
  <si>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</si>
  <si>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</si>
  <si>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</si>
  <si>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</si>
  <si>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</si>
  <si>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</si>
  <si>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</si>
  <si>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</si>
  <si>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</si>
  <si>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</si>
  <si>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</si>
  <si>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</si>
  <si>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</si>
  <si>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</si>
  <si>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</si>
  <si>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</si>
  <si>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</si>
  <si>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</si>
  <si>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</si>
  <si>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</si>
  <si>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</si>
  <si>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</si>
  <si>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</si>
  <si>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</si>
  <si>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</si>
  <si>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</si>
  <si>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</si>
  <si>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</si>
  <si>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</si>
  <si>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</si>
  <si>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</si>
  <si>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</si>
  <si>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</si>
  <si>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</si>
  <si>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</si>
  <si>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</si>
  <si>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</si>
  <si>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</si>
  <si>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</si>
  <si>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</si>
  <si>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</si>
  <si>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</si>
  <si>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</si>
  <si>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</si>
  <si>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</si>
  <si>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</si>
  <si>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</si>
  <si>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</si>
  <si>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</si>
  <si>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</si>
  <si>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</si>
  <si>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</si>
  <si>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</si>
  <si>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</si>
  <si>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</si>
  <si>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</si>
  <si>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</si>
  <si>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</si>
  <si>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</si>
  <si>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</si>
  <si>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</si>
  <si>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</si>
  <si>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</si>
  <si>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</si>
  <si>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</si>
  <si>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</si>
  <si>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</si>
  <si>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</si>
  <si>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</si>
  <si>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</si>
  <si>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</si>
  <si>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</si>
  <si>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</si>
  <si>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</si>
  <si>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</si>
  <si>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</si>
  <si>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</si>
  <si>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</si>
  <si>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</si>
  <si>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</si>
  <si>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</si>
  <si>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</si>
  <si>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</si>
  <si>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</si>
  <si>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</si>
  <si>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</si>
  <si>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</si>
  <si>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</si>
  <si>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</si>
  <si>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</si>
  <si>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</si>
  <si>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</si>
  <si>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</si>
  <si>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</si>
  <si>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</si>
  <si>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</si>
  <si>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</si>
  <si>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</si>
  <si>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</si>
  <si>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</si>
  <si>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</si>
  <si>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</si>
  <si>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</si>
  <si>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</si>
  <si>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</si>
  <si>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</si>
  <si>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</si>
  <si>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</si>
  <si>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</si>
  <si>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</si>
  <si>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</si>
  <si>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</si>
  <si>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</si>
  <si>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</si>
  <si>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</si>
  <si>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</si>
  <si>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</si>
  <si>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</si>
  <si>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</si>
  <si>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</si>
  <si>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</si>
  <si>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</si>
  <si>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</si>
  <si>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</si>
  <si>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</si>
  <si>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</si>
  <si>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</si>
  <si>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</si>
  <si>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</si>
  <si>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</si>
  <si>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</si>
  <si>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</si>
  <si>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</si>
  <si>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</si>
  <si>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</si>
  <si>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</si>
  <si>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</si>
  <si>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</si>
  <si>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</si>
  <si>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</si>
  <si>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</si>
  <si>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</si>
  <si>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</si>
  <si>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</si>
  <si>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</si>
  <si>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</si>
  <si>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</si>
  <si>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</si>
  <si>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</si>
  <si>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</si>
  <si>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</si>
  <si>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</si>
  <si>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</si>
  <si>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</si>
  <si>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</si>
  <si>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</si>
  <si>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</si>
  <si>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</si>
  <si>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</si>
  <si>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</si>
  <si>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</si>
  <si>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</si>
  <si>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</si>
  <si>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</si>
  <si>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</si>
  <si>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</si>
  <si>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</si>
  <si>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</si>
  <si>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</si>
  <si>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</si>
  <si>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</si>
  <si>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</si>
  <si>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</si>
  <si>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</si>
  <si>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</si>
  <si>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</si>
  <si>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</si>
  <si>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</si>
  <si>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</si>
  <si>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</si>
  <si>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</si>
  <si>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</si>
  <si>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</si>
  <si>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</si>
  <si>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</si>
  <si>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</si>
  <si>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</si>
  <si>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</si>
  <si>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</si>
  <si>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</si>
  <si>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</si>
  <si>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</si>
  <si>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</si>
  <si>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</si>
  <si>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</si>
  <si>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</si>
  <si>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</si>
  <si>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</si>
  <si>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</si>
  <si>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</si>
  <si>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</si>
  <si>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</si>
  <si>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</si>
  <si>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</si>
  <si>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</si>
  <si>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</si>
  <si>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</si>
  <si>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</si>
  <si>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</si>
  <si>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</si>
  <si>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</si>
  <si>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</si>
  <si>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</si>
  <si>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</si>
  <si>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</si>
  <si>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</si>
  <si>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</si>
  <si>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</si>
  <si>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</si>
  <si>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</si>
  <si>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</si>
  <si>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</si>
  <si>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</si>
  <si>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</si>
  <si>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</si>
  <si>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</si>
  <si>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</si>
  <si>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</si>
  <si>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</si>
  <si>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</si>
  <si>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</si>
  <si>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</si>
  <si>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</si>
  <si>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</si>
  <si>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</si>
  <si>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</si>
  <si>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</si>
  <si>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</si>
  <si>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</si>
  <si>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</si>
  <si>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</si>
  <si>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</si>
  <si>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</si>
  <si>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</si>
  <si>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</si>
  <si>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</si>
  <si>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</si>
  <si>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</si>
  <si>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</si>
  <si>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</si>
  <si>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</si>
  <si>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</si>
  <si>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</si>
  <si>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</si>
  <si>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</si>
  <si>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</si>
  <si>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</si>
  <si>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</si>
  <si>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</si>
  <si>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</si>
  <si>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</si>
  <si>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</si>
  <si>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</si>
  <si>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</si>
  <si>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</si>
  <si>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</si>
  <si>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</si>
  <si>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</si>
  <si>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</si>
  <si>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</si>
  <si>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</si>
  <si>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</si>
  <si>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</si>
  <si>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</si>
  <si>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</si>
  <si>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</si>
  <si>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</si>
  <si>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</si>
  <si>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</si>
  <si>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</si>
  <si>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</si>
  <si>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</si>
  <si>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</si>
  <si>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</si>
  <si>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</si>
  <si>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</si>
  <si>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</si>
  <si>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</si>
  <si>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</si>
  <si>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</si>
  <si>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</si>
  <si>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</si>
  <si>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</si>
  <si>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</si>
  <si>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</si>
  <si>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</si>
  <si>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</si>
  <si>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</si>
  <si>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</si>
  <si>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</si>
  <si>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</si>
  <si>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</si>
  <si>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</si>
  <si>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</si>
  <si>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</si>
  <si>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</si>
  <si>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</si>
  <si>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</si>
  <si>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</si>
  <si>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</si>
  <si>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</si>
  <si>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</si>
  <si>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</si>
  <si>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</si>
  <si>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</si>
  <si>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</si>
  <si>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</si>
  <si>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</si>
  <si>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</si>
  <si>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</si>
  <si>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</si>
  <si>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</si>
  <si>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</si>
  <si>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</si>
  <si>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</si>
  <si>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</si>
  <si>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</si>
  <si>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</si>
  <si>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</si>
  <si>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</si>
  <si>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</si>
  <si>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</si>
  <si>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</si>
  <si>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</si>
  <si>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</si>
  <si>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</si>
  <si>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</si>
  <si>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</si>
  <si>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</si>
  <si>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</si>
  <si>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</si>
  <si>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</si>
  <si>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</si>
  <si>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</si>
  <si>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</si>
  <si>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</si>
  <si>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</si>
  <si>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</si>
  <si>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</si>
  <si>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</si>
  <si>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</si>
  <si>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</si>
  <si>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</si>
  <si>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</si>
  <si>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</si>
  <si>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</si>
  <si>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</si>
  <si>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</si>
  <si>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</si>
  <si>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</si>
  <si>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</si>
  <si>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</si>
  <si>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</si>
  <si>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</si>
  <si>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</si>
  <si>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</si>
  <si>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</si>
  <si>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</si>
  <si>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</si>
  <si>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</si>
  <si>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</si>
  <si>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</si>
  <si>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</si>
  <si>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</si>
  <si>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</si>
  <si>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</si>
  <si>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</si>
  <si>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</si>
  <si>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</si>
  <si>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</si>
  <si>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</si>
  <si>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</si>
  <si>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</si>
  <si>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</si>
  <si>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</si>
  <si>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</si>
  <si>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</si>
  <si>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</si>
  <si>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</si>
  <si>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</si>
  <si>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</si>
  <si>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</si>
  <si>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</si>
  <si>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</si>
  <si>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</si>
  <si>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</si>
  <si>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</si>
  <si>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</si>
  <si>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</si>
  <si>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</si>
  <si>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</si>
  <si>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</si>
  <si>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</si>
  <si>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</si>
  <si>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</si>
  <si>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</si>
  <si>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</si>
  <si>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</si>
  <si>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</si>
  <si>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</si>
  <si>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</si>
  <si>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</si>
  <si>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</si>
  <si>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</si>
  <si>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</si>
  <si>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</si>
  <si>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</si>
  <si>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</si>
  <si>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</si>
  <si>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</si>
  <si>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</si>
  <si>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</si>
  <si>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</si>
  <si>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</si>
  <si>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</si>
  <si>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</si>
  <si>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</si>
  <si>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</si>
  <si>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</si>
  <si>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</si>
  <si>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</si>
  <si>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</si>
  <si>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</si>
  <si>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</si>
  <si>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</si>
  <si>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</si>
  <si>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</si>
  <si>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</si>
  <si>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</si>
  <si>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</si>
  <si>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</si>
  <si>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</si>
  <si>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</si>
  <si>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</si>
  <si>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</si>
  <si>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</si>
  <si>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</si>
  <si>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</si>
  <si>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</si>
  <si>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</si>
  <si>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</si>
  <si>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</si>
  <si>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</si>
  <si>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</si>
  <si>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</si>
  <si>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</si>
  <si>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</si>
  <si>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</si>
  <si>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</si>
  <si>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</si>
  <si>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</si>
  <si>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</si>
  <si>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</si>
  <si>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</si>
  <si>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</si>
  <si>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</si>
  <si>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</si>
  <si>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</si>
  <si>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</si>
  <si>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</si>
  <si>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</si>
  <si>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</si>
  <si>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</si>
  <si>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</si>
  <si>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</si>
  <si>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</si>
  <si>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</si>
  <si>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</si>
  <si>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</si>
  <si>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</si>
  <si>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</si>
  <si>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</si>
  <si>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</si>
  <si>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</si>
  <si>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</si>
  <si>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</si>
  <si>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</si>
  <si>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</si>
  <si>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</si>
  <si>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</si>
  <si>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</si>
  <si>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</si>
  <si>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</si>
  <si>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</si>
  <si>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</si>
  <si>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</si>
  <si>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</si>
  <si>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</si>
  <si>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</si>
  <si>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</si>
  <si>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</si>
  <si>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</si>
  <si>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</si>
  <si>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</si>
  <si>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</si>
  <si>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</si>
  <si>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</si>
  <si>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</si>
  <si>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</si>
  <si>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</si>
  <si>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</si>
  <si>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</si>
  <si>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</si>
  <si>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</si>
  <si>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</si>
  <si>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</si>
  <si>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</si>
  <si>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</si>
  <si>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</si>
  <si>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</si>
  <si>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</si>
  <si>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</si>
  <si>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</si>
  <si>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</si>
  <si>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</si>
  <si>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</si>
  <si>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</si>
  <si>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</si>
  <si>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</si>
  <si>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</si>
  <si>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</si>
  <si>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</si>
  <si>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</si>
  <si>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</si>
  <si>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</si>
  <si>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</si>
  <si>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</si>
  <si>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</si>
  <si>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</si>
  <si>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</si>
  <si>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</si>
  <si>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</si>
  <si>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</si>
  <si>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</si>
  <si>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</si>
  <si>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</si>
  <si>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</si>
  <si>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</si>
  <si>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</si>
  <si>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</si>
  <si>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</si>
  <si>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</si>
  <si>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</si>
  <si>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</si>
  <si>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</si>
  <si>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</si>
  <si>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</si>
  <si>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</si>
  <si>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</si>
  <si>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</si>
  <si>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</si>
  <si>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</si>
  <si>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</si>
  <si>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</si>
  <si>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</si>
  <si>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</si>
  <si>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</si>
  <si>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</si>
  <si>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</si>
  <si>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</si>
  <si>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</si>
  <si>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</si>
  <si>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</si>
  <si>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</si>
  <si>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</si>
  <si>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</si>
  <si>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</si>
  <si>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</si>
  <si>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</si>
  <si>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</si>
  <si>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</si>
  <si>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</si>
  <si>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</si>
  <si>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</si>
  <si>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</si>
  <si>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</si>
  <si>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</si>
  <si>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</si>
  <si>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</si>
  <si>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</si>
  <si>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</si>
  <si>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</si>
  <si>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</si>
  <si>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</si>
  <si>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</si>
  <si>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</si>
  <si>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</si>
  <si>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</si>
  <si>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</si>
  <si>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</si>
  <si>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</si>
  <si>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</si>
  <si>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</si>
  <si>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</si>
  <si>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</si>
  <si>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</si>
  <si>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</si>
  <si>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</si>
  <si>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</si>
  <si>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</si>
  <si>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</si>
  <si>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</si>
  <si>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</si>
  <si>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</si>
  <si>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</si>
  <si>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</si>
  <si>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</si>
  <si>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</si>
  <si>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</si>
  <si>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</si>
  <si>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</si>
  <si>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</si>
  <si>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</si>
  <si>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</si>
  <si>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</si>
  <si>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</si>
  <si>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</si>
  <si>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</si>
  <si>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</si>
  <si>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</si>
  <si>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</si>
  <si>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</si>
  <si>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</si>
  <si>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</si>
  <si>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</si>
  <si>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</si>
  <si>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</si>
  <si>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</si>
  <si>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</si>
  <si>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</si>
  <si>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</si>
  <si>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</si>
  <si>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</si>
  <si>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</si>
  <si>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</si>
  <si>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</si>
  <si>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</si>
  <si>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</si>
  <si>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</si>
  <si>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</si>
  <si>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</si>
  <si>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</si>
  <si>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</si>
  <si>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</si>
  <si>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</si>
  <si>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</si>
  <si>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</si>
  <si>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</si>
  <si>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</si>
  <si>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</si>
  <si>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</si>
  <si>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</si>
  <si>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</si>
  <si>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</si>
  <si>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</si>
  <si>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</si>
  <si>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</si>
  <si>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</si>
  <si>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</si>
  <si>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</si>
  <si>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</si>
  <si>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</si>
  <si>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</si>
  <si>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</si>
  <si>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</si>
  <si>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</si>
  <si>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</si>
  <si>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</si>
  <si>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</si>
  <si>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</si>
  <si>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</si>
  <si>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</si>
  <si>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</si>
  <si>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</si>
  <si>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</si>
  <si>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</si>
  <si>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</si>
  <si>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</si>
  <si>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</si>
  <si>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</si>
  <si>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</si>
  <si>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</si>
  <si>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</si>
  <si>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</si>
  <si>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</si>
  <si>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</si>
  <si>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</si>
  <si>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</si>
  <si>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</si>
  <si>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</si>
  <si>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</si>
  <si>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</si>
  <si>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</si>
  <si>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</si>
  <si>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</si>
  <si>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</si>
  <si>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</si>
  <si>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</si>
  <si>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</si>
  <si>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</si>
  <si>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</si>
  <si>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</si>
  <si>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</si>
  <si>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</si>
  <si>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</si>
  <si>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</si>
  <si>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</si>
  <si>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</si>
  <si>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</si>
  <si>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</si>
  <si>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</si>
  <si>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</si>
  <si>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</si>
  <si>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</si>
  <si>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</si>
  <si>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</si>
  <si>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</si>
  <si>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</si>
  <si>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</si>
  <si>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</si>
  <si>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</si>
  <si>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</si>
  <si>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</si>
  <si>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</si>
  <si>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</si>
  <si>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</si>
  <si>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</si>
  <si>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</si>
  <si>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</si>
  <si>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</si>
  <si>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</si>
  <si>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</si>
  <si>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</si>
  <si>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</si>
  <si>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</si>
  <si>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</si>
  <si>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</si>
  <si>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</si>
  <si>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</si>
  <si>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</si>
  <si>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</si>
  <si>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</si>
  <si>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</si>
  <si>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</si>
  <si>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</si>
  <si>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</si>
  <si>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</si>
  <si>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</si>
  <si>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</si>
  <si>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</si>
  <si>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</si>
  <si>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</si>
  <si>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</si>
  <si>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</si>
  <si>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</si>
  <si>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</si>
  <si>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</si>
  <si>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</si>
  <si>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</si>
  <si>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</si>
  <si>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</si>
  <si>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</si>
  <si>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</si>
  <si>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</si>
  <si>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</si>
  <si>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</si>
  <si>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</si>
  <si>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</si>
  <si>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</si>
  <si>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</si>
  <si>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</si>
  <si>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</si>
  <si>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</si>
  <si>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</si>
  <si>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</si>
  <si>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</si>
  <si>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</si>
  <si>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</si>
  <si>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</si>
  <si>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</si>
  <si>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</si>
  <si>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</si>
  <si>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</si>
  <si>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</si>
  <si>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</si>
  <si>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</si>
  <si>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</si>
  <si>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</si>
  <si>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</si>
  <si>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</si>
  <si>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</si>
  <si>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</si>
  <si>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</si>
  <si>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</si>
  <si>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</si>
  <si>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</si>
  <si>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</si>
  <si>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</si>
  <si>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</si>
  <si>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</si>
  <si>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</si>
  <si>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</si>
  <si>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</si>
  <si>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</si>
  <si>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</si>
  <si>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</si>
  <si>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</si>
  <si>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</si>
  <si>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</si>
  <si>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</si>
  <si>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</si>
  <si>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</si>
  <si>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</si>
  <si>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</si>
  <si>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</si>
  <si>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</si>
  <si>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</si>
  <si>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</si>
  <si>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</si>
  <si>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</si>
  <si>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</si>
  <si>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</si>
  <si>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</si>
  <si>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</si>
  <si>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</si>
  <si>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</si>
  <si>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</si>
  <si>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</si>
  <si>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</si>
  <si>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</si>
  <si>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</si>
  <si>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</si>
  <si>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</si>
  <si>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</si>
  <si>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</si>
  <si>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</si>
  <si>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</si>
  <si>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</si>
  <si>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</si>
  <si>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</si>
  <si>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</si>
  <si>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</si>
  <si>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</si>
  <si>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</si>
  <si>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</si>
  <si>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</si>
  <si>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</si>
  <si>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</si>
  <si>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</si>
  <si>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</si>
  <si>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</si>
  <si>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</si>
  <si>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</si>
  <si>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</si>
  <si>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</si>
  <si>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</si>
  <si>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</si>
  <si>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</si>
  <si>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</si>
  <si>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</si>
  <si>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</si>
  <si>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</si>
  <si>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</si>
  <si>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</si>
  <si>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</si>
  <si>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</si>
  <si>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</si>
  <si>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</si>
  <si>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</si>
  <si>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</si>
  <si>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</si>
  <si>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</si>
  <si>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</si>
  <si>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</si>
  <si>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</si>
  <si>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</si>
  <si>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</si>
  <si>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</si>
  <si>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</si>
  <si>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</si>
  <si>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</si>
  <si>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</si>
  <si>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</si>
  <si>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</si>
  <si>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</si>
  <si>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</si>
  <si>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</si>
  <si>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</si>
  <si>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</si>
  <si>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</si>
  <si>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</si>
  <si>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</si>
  <si>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</si>
  <si>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</si>
  <si>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</si>
  <si>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</si>
  <si>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</si>
  <si>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</si>
  <si>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</si>
  <si>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</si>
  <si>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</si>
  <si>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</si>
  <si>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</si>
  <si>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</si>
  <si>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</si>
  <si>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</si>
  <si>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</si>
  <si>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</si>
  <si>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</si>
  <si>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</si>
  <si>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</si>
  <si>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</si>
  <si>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</si>
  <si>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</si>
  <si>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</si>
  <si>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</si>
  <si>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</si>
  <si>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</si>
  <si>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</si>
  <si>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</si>
  <si>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</si>
  <si>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</si>
  <si>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</si>
  <si>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</si>
  <si>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</si>
  <si>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</si>
  <si>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</si>
  <si>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</si>
  <si>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</si>
  <si>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</si>
  <si>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</si>
  <si>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</si>
  <si>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</si>
  <si>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</si>
  <si>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</si>
  <si>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</si>
  <si>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</si>
  <si>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</si>
  <si>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</si>
  <si>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</si>
  <si>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</si>
  <si>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</si>
  <si>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</si>
  <si>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</si>
  <si>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</si>
  <si>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</si>
  <si>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</si>
  <si>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</si>
  <si>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</si>
  <si>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</si>
  <si>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</si>
  <si>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</si>
  <si>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</si>
  <si>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</si>
  <si>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</si>
  <si>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</si>
  <si>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</si>
  <si>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</si>
  <si>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</si>
  <si>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</si>
  <si>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</si>
  <si>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</si>
  <si>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</si>
  <si>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</si>
  <si>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</si>
  <si>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</si>
  <si>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</si>
  <si>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</si>
  <si>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</si>
  <si>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</si>
  <si>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</si>
  <si>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</si>
  <si>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</si>
  <si>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</si>
  <si>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</si>
  <si>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</si>
  <si>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</si>
  <si>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</si>
  <si>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</si>
  <si>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</si>
  <si>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</si>
  <si>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</si>
  <si>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</si>
  <si>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</si>
  <si>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</si>
  <si>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</si>
  <si>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</si>
  <si>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</si>
  <si>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</si>
  <si>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</si>
  <si>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</si>
  <si>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</si>
  <si>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</si>
  <si>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</si>
  <si>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</si>
  <si>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</si>
  <si>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</si>
  <si>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</si>
  <si>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</si>
  <si>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</si>
  <si>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</si>
  <si>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</si>
  <si>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</si>
  <si>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</si>
  <si>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</si>
  <si>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</si>
  <si>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</si>
  <si>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</si>
  <si>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</si>
  <si>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</si>
  <si>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</si>
  <si>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</si>
  <si>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</si>
  <si>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</si>
  <si>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</si>
  <si>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</si>
  <si>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</si>
  <si>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</si>
  <si>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</si>
  <si>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</si>
  <si>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</si>
  <si>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</si>
  <si>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</si>
  <si>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</si>
  <si>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</si>
  <si>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</si>
  <si>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</si>
  <si>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</si>
  <si>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</si>
  <si>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</si>
  <si>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</si>
  <si>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</si>
  <si>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</si>
  <si>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</si>
  <si>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</si>
  <si>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</si>
  <si>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</si>
  <si>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</si>
  <si>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</si>
  <si>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</si>
  <si>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</si>
  <si>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</si>
  <si>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</si>
  <si>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</si>
  <si>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</si>
  <si>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</si>
  <si>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</si>
  <si>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</si>
  <si>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</si>
  <si>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</si>
  <si>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</si>
  <si>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</si>
  <si>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</si>
  <si>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</si>
  <si>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</si>
  <si>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</si>
  <si>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</si>
  <si>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</si>
  <si>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</si>
  <si>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</si>
  <si>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</si>
  <si>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</si>
  <si>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</si>
  <si>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</si>
  <si>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</si>
  <si>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</si>
  <si>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</si>
  <si>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</si>
  <si>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</si>
  <si>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</si>
  <si>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</si>
  <si>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</si>
  <si>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</si>
  <si>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</si>
  <si>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</si>
  <si>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</si>
  <si>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</si>
  <si>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</si>
  <si>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</si>
  <si>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</si>
  <si>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</si>
  <si>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</si>
  <si>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</si>
  <si>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</si>
  <si>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</si>
  <si>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</si>
  <si>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</si>
  <si>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</si>
  <si>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</si>
  <si>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</si>
  <si>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</si>
  <si>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</si>
  <si>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</si>
  <si>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</si>
  <si>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</si>
  <si>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</si>
  <si>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</si>
  <si>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</si>
  <si>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</si>
  <si>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</si>
  <si>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</si>
  <si>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</si>
  <si>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</si>
  <si>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</si>
  <si>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</si>
  <si>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</si>
  <si>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</si>
  <si>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</si>
  <si>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</si>
  <si>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</si>
  <si>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</si>
  <si>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</si>
  <si>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</si>
  <si>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</si>
  <si>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</si>
  <si>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</si>
  <si>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</si>
  <si>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</si>
  <si>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</si>
  <si>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</si>
  <si>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</si>
  <si>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</si>
  <si>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</si>
  <si>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</si>
  <si>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</si>
  <si>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</si>
  <si>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</si>
  <si>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</si>
  <si>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</si>
  <si>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</si>
  <si>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</si>
  <si>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</si>
  <si>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</si>
  <si>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</si>
  <si>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</si>
  <si>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</si>
  <si>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</si>
  <si>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</si>
  <si>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</si>
  <si>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</si>
  <si>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</si>
  <si>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</si>
  <si>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</si>
  <si>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</si>
  <si>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</si>
  <si>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</si>
  <si>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</si>
  <si>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</si>
  <si>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</si>
  <si>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</si>
  <si>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</si>
  <si>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</si>
  <si>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</si>
  <si>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</si>
  <si>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</si>
  <si>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</si>
  <si>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</si>
  <si>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</si>
  <si>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</si>
  <si>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</si>
  <si>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</si>
  <si>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</si>
  <si>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</si>
  <si>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</si>
  <si>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</si>
  <si>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</si>
  <si>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</si>
  <si>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</si>
  <si>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</si>
  <si>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</si>
  <si>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</si>
  <si>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</si>
  <si>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</si>
  <si>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</si>
  <si>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</si>
  <si>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</si>
  <si>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</si>
  <si>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</si>
  <si>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</si>
  <si>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</si>
  <si>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</si>
  <si>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</si>
  <si>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</si>
  <si>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</si>
  <si>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</si>
  <si>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</si>
  <si>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</si>
  <si>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</si>
  <si>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</si>
  <si>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</si>
  <si>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</si>
  <si>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</si>
  <si>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</si>
  <si>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</si>
  <si>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</si>
  <si>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</si>
  <si>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</si>
  <si>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</si>
  <si>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</si>
  <si>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</si>
  <si>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</si>
  <si>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</si>
  <si>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</si>
  <si>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</si>
  <si>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</si>
  <si>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</si>
  <si>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</si>
  <si>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</si>
  <si>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</si>
  <si>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</si>
  <si>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</si>
  <si>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</si>
  <si>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</si>
  <si>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</si>
  <si>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</si>
  <si>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</si>
  <si>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</si>
  <si>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</si>
  <si>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</si>
  <si>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</si>
  <si>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</si>
  <si>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</si>
  <si>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</si>
  <si>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</si>
  <si>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</si>
  <si>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</si>
  <si>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</si>
  <si>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</si>
  <si>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</si>
  <si>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</si>
  <si>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</si>
  <si>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</si>
  <si>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</si>
  <si>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</si>
  <si>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</si>
  <si>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</si>
  <si>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</si>
  <si>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</si>
  <si>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</si>
  <si>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</si>
  <si>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</si>
  <si>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</si>
  <si>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</si>
  <si>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</si>
  <si>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</si>
  <si>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</si>
  <si>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</si>
  <si>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</si>
  <si>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</si>
  <si>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</si>
  <si>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</si>
  <si>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</si>
  <si>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</si>
  <si>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</si>
  <si>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</si>
  <si>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</si>
  <si>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</si>
  <si>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</si>
  <si>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</si>
  <si>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</si>
  <si>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</si>
  <si>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</si>
  <si>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</si>
  <si>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</si>
  <si>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</si>
  <si>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</si>
  <si>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</si>
  <si>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</si>
  <si>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</si>
  <si>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</si>
  <si>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</si>
  <si>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</si>
  <si>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</si>
  <si>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</si>
  <si>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</si>
  <si>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</si>
  <si>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</si>
  <si>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</si>
  <si>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</si>
  <si>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</si>
  <si>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</si>
  <si>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</si>
  <si>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</si>
  <si>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</si>
  <si>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</si>
  <si>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</si>
  <si>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</si>
  <si>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</si>
  <si>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</si>
  <si>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</si>
  <si>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</si>
  <si>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</si>
  <si>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</si>
  <si>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</si>
  <si>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</si>
  <si>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</si>
  <si>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</si>
  <si>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</si>
  <si>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</si>
  <si>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</si>
  <si>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</si>
  <si>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</si>
  <si>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</si>
  <si>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</si>
  <si>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</si>
  <si>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</si>
  <si>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</si>
  <si>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</si>
  <si>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</si>
  <si>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</si>
  <si>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</si>
  <si>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</si>
  <si>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</si>
  <si>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</si>
  <si>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</si>
  <si>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</si>
  <si>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</si>
  <si>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</si>
  <si>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</si>
  <si>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</si>
  <si>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</si>
  <si>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</si>
  <si>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</si>
  <si>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</si>
  <si>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</si>
  <si>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</si>
  <si>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</si>
  <si>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</si>
  <si>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</si>
  <si>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</si>
  <si>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</si>
  <si>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</si>
  <si>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</si>
  <si>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</si>
  <si>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</si>
  <si>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</si>
  <si>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</si>
  <si>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</si>
  <si>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</si>
  <si>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</si>
  <si>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</si>
  <si>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</si>
  <si>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</si>
  <si>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</si>
  <si>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</si>
  <si>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</si>
  <si>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</si>
  <si>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</si>
  <si>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</si>
  <si>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</si>
  <si>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</si>
  <si>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</si>
  <si>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</si>
  <si>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</si>
  <si>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</si>
  <si>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</si>
  <si>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</si>
  <si>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</si>
  <si>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</si>
  <si>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</si>
  <si>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</si>
  <si>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</si>
  <si>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</si>
  <si>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</si>
  <si>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</si>
  <si>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</si>
  <si>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</si>
  <si>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</si>
  <si>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</si>
  <si>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</si>
  <si>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</si>
  <si>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</si>
  <si>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</si>
  <si>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</si>
  <si>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</si>
  <si>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</si>
  <si>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</si>
  <si>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</si>
  <si>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</si>
  <si>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</si>
  <si>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</si>
  <si>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</si>
  <si>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</si>
  <si>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</si>
  <si>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</si>
  <si>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</si>
  <si>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</si>
  <si>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</si>
  <si>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</si>
  <si>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</si>
  <si>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</si>
  <si>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</si>
  <si>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</si>
  <si>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</si>
  <si>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</si>
  <si>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</si>
  <si>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</si>
  <si>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</si>
  <si>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</si>
  <si>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</si>
  <si>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</si>
  <si>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</si>
  <si>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</si>
  <si>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</si>
  <si>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</si>
  <si>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</si>
  <si>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</si>
  <si>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</si>
  <si>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</si>
  <si>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</si>
  <si>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</si>
  <si>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</si>
  <si>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</si>
  <si>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</si>
  <si>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</si>
  <si>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</si>
  <si>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</si>
  <si>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</si>
  <si>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</si>
  <si>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</si>
  <si>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</si>
  <si>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</si>
  <si>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</si>
  <si>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</si>
  <si>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</si>
  <si>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</si>
  <si>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</si>
  <si>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</si>
  <si>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</si>
  <si>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</si>
  <si>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</si>
  <si>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</si>
  <si>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</si>
  <si>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</si>
  <si>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</si>
  <si>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</si>
  <si>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</si>
  <si>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</si>
  <si>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</si>
  <si>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</si>
  <si>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</si>
  <si>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</si>
  <si>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</si>
  <si>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</si>
  <si>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</si>
  <si>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</si>
  <si>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</si>
  <si>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</si>
  <si>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</si>
  <si>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</si>
  <si>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</si>
  <si>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</si>
  <si>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</si>
  <si>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</si>
  <si>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</si>
  <si>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</si>
  <si>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</si>
  <si>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</si>
  <si>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</si>
  <si>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</si>
  <si>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</si>
  <si>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</si>
  <si>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</si>
  <si>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</si>
  <si>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</si>
  <si>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</si>
  <si>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</si>
  <si>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</si>
  <si>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</si>
  <si>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</si>
  <si>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</si>
  <si>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</si>
  <si>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</si>
  <si>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</si>
  <si>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</si>
  <si>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</si>
  <si>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</si>
  <si>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</si>
  <si>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</si>
  <si>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</si>
  <si>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</si>
  <si>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</si>
  <si>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</si>
  <si>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</si>
  <si>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</si>
  <si>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</si>
  <si>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</si>
  <si>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</si>
  <si>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</si>
  <si>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</si>
  <si>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</si>
  <si>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</si>
  <si>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</si>
  <si>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</si>
  <si>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</si>
  <si>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</si>
  <si>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</si>
  <si>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</si>
  <si>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</si>
  <si>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</si>
  <si>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</si>
  <si>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</si>
  <si>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</si>
  <si>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</si>
  <si>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</si>
  <si>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</si>
  <si>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</si>
  <si>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</si>
  <si>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</si>
  <si>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</si>
  <si>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</si>
  <si>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</si>
  <si>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</si>
  <si>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</si>
  <si>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</si>
  <si>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</si>
  <si>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</si>
  <si>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</si>
  <si>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</si>
  <si>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</si>
  <si>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</si>
  <si>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</si>
  <si>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</si>
  <si>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</si>
  <si>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</si>
  <si>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</si>
  <si>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</si>
  <si>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</si>
  <si>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</si>
  <si>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</si>
  <si>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</si>
  <si>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</si>
  <si>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</si>
  <si>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</si>
  <si>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</si>
  <si>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</si>
  <si>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</si>
  <si>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</si>
  <si>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</si>
  <si>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</si>
  <si>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</si>
  <si>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</si>
  <si>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</si>
  <si>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</si>
  <si>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</si>
  <si>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</si>
  <si>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</si>
  <si>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</si>
  <si>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</si>
  <si>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</si>
  <si>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</si>
  <si>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</si>
  <si>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</si>
  <si>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</si>
  <si>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</si>
  <si>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</si>
  <si>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</si>
  <si>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</si>
  <si>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</si>
  <si>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</si>
  <si>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</si>
  <si>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</si>
  <si>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</si>
  <si>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</si>
  <si>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</si>
  <si>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</si>
  <si>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</si>
  <si>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</si>
  <si>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</si>
  <si>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</si>
  <si>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</si>
  <si>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</si>
  <si>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</si>
  <si>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</si>
  <si>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</si>
  <si>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</si>
  <si>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</si>
  <si>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</si>
  <si>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</si>
  <si>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</si>
  <si>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</si>
  <si>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</si>
  <si>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</si>
  <si>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</si>
  <si>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</si>
  <si>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</si>
  <si>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</si>
  <si>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</si>
  <si>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</si>
  <si>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</si>
  <si>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</si>
  <si>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</si>
  <si>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</si>
  <si>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</si>
  <si>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</si>
  <si>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</si>
  <si>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</si>
  <si>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</si>
  <si>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</si>
  <si>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</si>
  <si>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</si>
  <si>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</si>
  <si>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</si>
  <si>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</si>
  <si>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</si>
  <si>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</si>
  <si>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</si>
  <si>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</si>
  <si>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</si>
  <si>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</si>
  <si>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</si>
  <si>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</si>
  <si>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</si>
  <si>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</si>
  <si>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</si>
  <si>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</si>
  <si>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</si>
  <si>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</si>
  <si>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</si>
  <si>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</si>
  <si>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</si>
  <si>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</si>
  <si>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</si>
  <si>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</si>
  <si>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</si>
  <si>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</si>
  <si>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</si>
  <si>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</si>
  <si>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</si>
  <si>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</si>
  <si>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</si>
  <si>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</si>
  <si>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</si>
  <si>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</si>
  <si>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</si>
  <si>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</si>
  <si>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</si>
  <si>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</si>
  <si>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</si>
  <si>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</si>
  <si>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</si>
  <si>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</si>
  <si>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</si>
  <si>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</si>
  <si>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</si>
  <si>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</si>
  <si>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</si>
  <si>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</si>
  <si>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</si>
  <si>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</si>
  <si>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</si>
  <si>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</si>
  <si>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</si>
  <si>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</si>
  <si>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</si>
  <si>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</si>
  <si>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</si>
  <si>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</si>
  <si>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</si>
  <si>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</si>
  <si>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</si>
  <si>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</si>
  <si>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</si>
  <si>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</si>
  <si>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</si>
  <si>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</si>
  <si>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</si>
  <si>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</si>
  <si>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</si>
  <si>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</si>
  <si>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</si>
  <si>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</si>
  <si>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</si>
  <si>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</si>
  <si>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</si>
  <si>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</si>
  <si>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</si>
  <si>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</si>
  <si>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</si>
  <si>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</si>
  <si>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</si>
  <si>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</si>
  <si>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</si>
  <si>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</si>
  <si>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</si>
  <si>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</si>
  <si>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</si>
  <si>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</si>
  <si>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</si>
  <si>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</si>
  <si>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</si>
  <si>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</si>
  <si>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</si>
  <si>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</si>
  <si>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</si>
  <si>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</si>
  <si>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</si>
  <si>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</si>
  <si>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</si>
  <si>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</si>
  <si>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</si>
  <si>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</si>
  <si>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</si>
  <si>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</si>
  <si>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</si>
  <si>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</si>
  <si>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</si>
  <si>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</si>
  <si>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</si>
  <si>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</si>
  <si>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</si>
  <si>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</si>
  <si>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</si>
  <si>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</si>
  <si>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</si>
  <si>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</si>
  <si>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</si>
  <si>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</si>
  <si>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</si>
  <si>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</si>
  <si>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</si>
  <si>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</si>
  <si>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</si>
  <si>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</si>
  <si>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</si>
  <si>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</si>
  <si>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</si>
  <si>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</si>
  <si>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</si>
  <si>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</si>
  <si>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</si>
  <si>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</si>
  <si>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</si>
  <si>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</si>
  <si>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</si>
  <si>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</si>
  <si>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</si>
  <si>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</si>
  <si>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</si>
  <si>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</si>
  <si>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</si>
  <si>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</si>
  <si>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</si>
  <si>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</si>
  <si>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</si>
  <si>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</si>
  <si>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</si>
  <si>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</si>
  <si>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</si>
  <si>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</si>
  <si>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</si>
  <si>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</si>
  <si>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</si>
  <si>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</si>
  <si>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</si>
  <si>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</si>
  <si>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</si>
  <si>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</si>
  <si>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</si>
  <si>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</si>
  <si>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</si>
  <si>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</si>
  <si>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</si>
  <si>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</si>
  <si>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</si>
  <si>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</si>
  <si>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</si>
  <si>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</si>
  <si>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</si>
  <si>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</si>
  <si>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</si>
  <si>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</si>
  <si>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</si>
  <si>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</si>
  <si>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</si>
  <si>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</si>
  <si>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</si>
  <si>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</si>
  <si>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</si>
  <si>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</si>
  <si>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</si>
  <si>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</si>
  <si>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</si>
  <si>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</si>
  <si>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</si>
  <si>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</si>
  <si>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</si>
  <si>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</si>
  <si>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</si>
  <si>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</si>
  <si>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</si>
  <si>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</si>
  <si>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</si>
  <si>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</si>
  <si>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</si>
  <si>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</si>
  <si>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</si>
  <si>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</si>
  <si>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</si>
  <si>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</si>
  <si>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</si>
  <si>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</si>
  <si>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</si>
  <si>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</si>
  <si>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</si>
  <si>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</si>
  <si>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</si>
  <si>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</si>
  <si>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</si>
  <si>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</si>
  <si>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</si>
  <si>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</si>
  <si>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</si>
  <si>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</si>
  <si>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</si>
  <si>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</si>
  <si>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</si>
  <si>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</si>
  <si>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</si>
  <si>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</si>
  <si>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</si>
  <si>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</si>
  <si>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</si>
  <si>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</si>
  <si>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</si>
  <si>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</si>
  <si>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</si>
  <si>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</si>
  <si>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</si>
  <si>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</si>
  <si>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</si>
  <si>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</si>
  <si>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</si>
  <si>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</si>
  <si>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</si>
  <si>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</si>
  <si>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</si>
  <si>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</si>
  <si>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</si>
  <si>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</si>
  <si>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</si>
  <si>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</si>
  <si>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</si>
  <si>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</si>
  <si>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</si>
  <si>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</si>
  <si>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</si>
  <si>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</si>
  <si>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</si>
  <si>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</si>
  <si>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</si>
  <si>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</si>
  <si>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</si>
  <si>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</si>
  <si>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</si>
  <si>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</si>
  <si>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</si>
  <si>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</si>
  <si>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</si>
  <si>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</si>
  <si>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</si>
  <si>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</si>
  <si>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</si>
  <si>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</si>
  <si>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</si>
  <si>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</si>
  <si>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</si>
  <si>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</si>
  <si>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</si>
  <si>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</si>
  <si>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</si>
  <si>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</si>
  <si>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</si>
  <si>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</si>
  <si>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</si>
  <si>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</si>
  <si>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</si>
  <si>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</si>
  <si>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</si>
  <si>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</si>
  <si>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</si>
  <si>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</si>
  <si>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</si>
  <si>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</si>
  <si>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</si>
  <si>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</si>
  <si>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</si>
  <si>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</si>
  <si>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</si>
  <si>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</si>
  <si>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</si>
  <si>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</si>
  <si>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</si>
  <si>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</si>
  <si>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</si>
  <si>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</si>
  <si>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</si>
  <si>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</si>
  <si>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</si>
  <si>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</si>
  <si>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</si>
  <si>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</si>
  <si>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</si>
  <si>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</si>
  <si>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</si>
  <si>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</si>
  <si>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</si>
  <si>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</si>
  <si>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</si>
  <si>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</si>
  <si>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</si>
  <si>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</si>
  <si>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</si>
  <si>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</si>
  <si>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</si>
  <si>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</si>
  <si>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</si>
  <si>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</si>
  <si>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</si>
  <si>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</si>
  <si>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</si>
  <si>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</si>
  <si>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</si>
  <si>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</si>
  <si>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</si>
  <si>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</si>
  <si>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</si>
  <si>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</si>
  <si>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</si>
  <si>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</si>
  <si>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</si>
  <si>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</si>
  <si>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</si>
  <si>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</si>
  <si>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</si>
  <si>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</si>
  <si>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</si>
  <si>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</si>
  <si>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</si>
  <si>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</si>
  <si>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</si>
  <si>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</si>
  <si>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</si>
  <si>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</si>
  <si>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</si>
  <si>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</si>
  <si>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</si>
  <si>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</si>
  <si>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</si>
  <si>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</si>
  <si>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</si>
  <si>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</si>
  <si>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</si>
  <si>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</si>
  <si>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</si>
  <si>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</si>
  <si>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</si>
  <si>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</si>
  <si>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</si>
  <si>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</si>
  <si>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</si>
  <si>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</si>
  <si>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</si>
  <si>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</si>
  <si>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</si>
  <si>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</si>
  <si>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</si>
  <si>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</si>
  <si>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</si>
  <si>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</si>
  <si>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</si>
  <si>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</si>
  <si>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</si>
  <si>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</si>
  <si>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</si>
  <si>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</si>
  <si>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</si>
  <si>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</si>
  <si>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</si>
  <si>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</si>
  <si>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</si>
  <si>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</si>
  <si>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</si>
  <si>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</si>
  <si>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</si>
  <si>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</si>
  <si>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</si>
  <si>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</si>
  <si>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</si>
  <si>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</si>
  <si>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</si>
  <si>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</si>
  <si>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</si>
  <si>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</si>
  <si>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</si>
  <si>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</si>
  <si>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</si>
  <si>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</si>
  <si>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</si>
  <si>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</si>
  <si>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</si>
  <si>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</si>
  <si>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</si>
  <si>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</si>
  <si>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</si>
  <si>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</si>
  <si>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</si>
  <si>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</si>
  <si>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</si>
  <si>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</si>
  <si>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</si>
  <si>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</si>
  <si>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</si>
  <si>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</si>
  <si>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</si>
  <si>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</si>
  <si>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</si>
  <si>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</si>
  <si>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</si>
  <si>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</si>
  <si>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</si>
  <si>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</si>
  <si>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</si>
  <si>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</si>
  <si>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</si>
  <si>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</si>
  <si>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</si>
  <si>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</si>
  <si>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</si>
  <si>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</si>
  <si>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</si>
  <si>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</si>
  <si>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</si>
  <si>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</si>
  <si>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</si>
  <si>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</si>
  <si>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</si>
  <si>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</si>
  <si>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</si>
  <si>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</si>
  <si>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</si>
  <si>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</si>
  <si>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</si>
  <si>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</si>
  <si>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</si>
  <si>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</si>
  <si>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</si>
  <si>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</si>
  <si>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</si>
  <si>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</si>
  <si>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</si>
  <si>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</si>
  <si>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</si>
  <si>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</si>
  <si>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</si>
  <si>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</si>
  <si>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</si>
  <si>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</si>
  <si>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</si>
  <si>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</si>
  <si>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</si>
  <si>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</si>
  <si>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</si>
  <si>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</si>
  <si>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</si>
  <si>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</si>
  <si>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</si>
  <si>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</si>
  <si>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</si>
  <si>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</si>
  <si>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</si>
  <si>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</si>
  <si>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</si>
  <si>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</si>
  <si>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</si>
  <si>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</si>
  <si>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</si>
  <si>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</si>
  <si>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</si>
  <si>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</si>
  <si>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</si>
  <si>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</si>
  <si>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</si>
  <si>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</si>
  <si>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</si>
  <si>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</si>
  <si>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</si>
  <si>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</si>
  <si>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</si>
  <si>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</si>
  <si>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</si>
  <si>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</si>
  <si>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</si>
  <si>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</si>
  <si>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</si>
  <si>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</si>
  <si>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</si>
  <si>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</si>
  <si>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</si>
  <si>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</si>
  <si>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</si>
  <si>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</si>
  <si>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</si>
  <si>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</si>
  <si>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</si>
  <si>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</si>
  <si>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</si>
  <si>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</si>
  <si>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</si>
  <si>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</si>
  <si>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</si>
  <si>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</si>
  <si>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</si>
  <si>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</si>
  <si>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</si>
  <si>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</si>
  <si>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</si>
  <si>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</si>
  <si>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</si>
  <si>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</si>
  <si>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</si>
  <si>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</si>
  <si>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</si>
  <si>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</si>
  <si>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</si>
  <si>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</si>
  <si>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</si>
  <si>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</si>
  <si>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</si>
  <si>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</si>
  <si>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</si>
  <si>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</si>
  <si>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</si>
  <si>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</si>
  <si>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</si>
  <si>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</si>
  <si>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</si>
  <si>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</si>
  <si>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</si>
  <si>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</si>
  <si>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</si>
  <si>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</si>
  <si>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</si>
  <si>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</si>
  <si>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</si>
  <si>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</si>
  <si>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</si>
  <si>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</si>
  <si>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</si>
  <si>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</si>
  <si>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</si>
  <si>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</si>
  <si>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</si>
  <si>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</si>
  <si>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</si>
  <si>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</si>
  <si>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</si>
  <si>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</si>
  <si>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</si>
  <si>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</si>
  <si>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</si>
  <si>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</si>
  <si>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</si>
  <si>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</si>
  <si>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</si>
  <si>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</si>
  <si>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</si>
  <si>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</si>
  <si>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</si>
  <si>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</si>
  <si>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</si>
  <si>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</si>
  <si>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</si>
  <si>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</si>
  <si>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</si>
  <si>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</si>
  <si>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</si>
  <si>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</si>
  <si>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</si>
  <si>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</si>
  <si>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</si>
  <si>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</si>
  <si>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</si>
  <si>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</si>
  <si>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</si>
  <si>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</si>
  <si>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</si>
  <si>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</si>
  <si>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</si>
  <si>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</si>
  <si>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</si>
  <si>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</si>
  <si>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</si>
  <si>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</si>
  <si>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</si>
  <si>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</si>
  <si>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</si>
  <si>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</si>
  <si>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</si>
  <si>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</si>
  <si>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</si>
  <si>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</si>
  <si>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</si>
  <si>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</si>
  <si>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</si>
  <si>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</si>
  <si>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</si>
  <si>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</si>
  <si>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</si>
  <si>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</si>
  <si>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</si>
  <si>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</si>
  <si>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</si>
  <si>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</si>
  <si>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</si>
  <si>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</si>
  <si>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</si>
  <si>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</si>
  <si>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</si>
  <si>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</si>
  <si>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</si>
  <si>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</si>
  <si>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</si>
  <si>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</si>
  <si>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</si>
  <si>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</si>
  <si>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</si>
  <si>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</si>
  <si>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</si>
  <si>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</si>
  <si>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</si>
  <si>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</si>
  <si>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</si>
  <si>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</si>
  <si>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</si>
  <si>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</si>
  <si>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</si>
  <si>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</si>
  <si>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</si>
  <si>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</si>
  <si>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</si>
  <si>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</si>
  <si>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</si>
  <si>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</si>
  <si>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</si>
  <si>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</si>
  <si>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</si>
  <si>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</si>
  <si>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</si>
  <si>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</si>
  <si>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</si>
  <si>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</si>
  <si>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</si>
  <si>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</si>
  <si>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</si>
  <si>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</si>
  <si>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</si>
  <si>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</si>
  <si>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</si>
  <si>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</si>
  <si>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</si>
  <si>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</si>
  <si>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</si>
  <si>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</si>
  <si>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</si>
  <si>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</si>
  <si>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</si>
  <si>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</si>
  <si>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</si>
  <si>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</si>
  <si>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</si>
  <si>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</si>
  <si>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</si>
  <si>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</si>
  <si>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</si>
  <si>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</si>
  <si>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</si>
  <si>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</si>
  <si>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</si>
  <si>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</si>
  <si>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</si>
  <si>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</si>
  <si>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</si>
  <si>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</si>
  <si>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</si>
  <si>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</si>
  <si>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</si>
  <si>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</si>
  <si>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</si>
  <si>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</si>
  <si>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</si>
  <si>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</si>
  <si>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</si>
  <si>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</si>
  <si>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</si>
  <si>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</si>
  <si>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</si>
  <si>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</si>
  <si>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</si>
  <si>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</si>
  <si>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</si>
  <si>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</si>
  <si>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</si>
  <si>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</si>
  <si>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</si>
  <si>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</si>
  <si>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</si>
  <si>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</si>
  <si>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</si>
  <si>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</si>
  <si>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</si>
  <si>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</si>
  <si>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</si>
  <si>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</si>
  <si>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</si>
  <si>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</si>
  <si>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</si>
  <si>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</si>
  <si>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</si>
  <si>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</si>
  <si>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</si>
  <si>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</si>
  <si>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</si>
  <si>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</si>
  <si>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</si>
  <si>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</si>
  <si>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</si>
  <si>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</si>
  <si>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</si>
  <si>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</si>
  <si>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</si>
  <si>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</si>
  <si>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</si>
  <si>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</si>
  <si>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</si>
  <si>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</si>
  <si>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</si>
  <si>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</si>
  <si>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</si>
  <si>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</si>
  <si>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</si>
  <si>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</si>
  <si>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</si>
  <si>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</si>
  <si>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</si>
  <si>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</si>
  <si>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</si>
  <si>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</si>
  <si>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</si>
  <si>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</si>
  <si>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</si>
  <si>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</si>
  <si>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</si>
  <si>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</si>
  <si>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</si>
  <si>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</si>
  <si>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</si>
  <si>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</si>
  <si>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</si>
  <si>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</si>
  <si>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</si>
  <si>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</si>
  <si>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</si>
  <si>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</si>
  <si>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</si>
  <si>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</si>
  <si>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</si>
  <si>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</si>
  <si>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</si>
  <si>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</si>
  <si>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</si>
  <si>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</si>
  <si>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</si>
  <si>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</si>
  <si>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</si>
  <si>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</si>
  <si>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</si>
  <si>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</si>
  <si>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</si>
  <si>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</si>
  <si>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</si>
  <si>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</si>
  <si>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</si>
  <si>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</si>
  <si>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</si>
  <si>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</si>
  <si>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</si>
  <si>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</si>
  <si>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</si>
  <si>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</si>
  <si>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</si>
  <si>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</si>
  <si>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</si>
  <si>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</si>
  <si>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</si>
  <si>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</si>
  <si>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</si>
  <si>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</si>
  <si>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</si>
  <si>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</si>
  <si>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</si>
  <si>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</si>
  <si>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</si>
  <si>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</si>
  <si>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</si>
  <si>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</si>
  <si>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</si>
  <si>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</si>
  <si>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</si>
  <si>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</si>
  <si>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</si>
  <si>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</si>
  <si>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</si>
  <si>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</si>
  <si>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</si>
  <si>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</si>
  <si>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</si>
  <si>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</si>
  <si>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</si>
  <si>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</si>
  <si>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</si>
  <si>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</si>
  <si>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</si>
  <si>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</si>
  <si>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</si>
  <si>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</si>
  <si>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</si>
  <si>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</si>
  <si>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</si>
  <si>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</si>
  <si>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</si>
  <si>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</si>
  <si>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</si>
  <si>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</si>
  <si>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</si>
  <si>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</si>
  <si>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</si>
  <si>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</si>
  <si>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</si>
  <si>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</si>
  <si>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</si>
  <si>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</si>
  <si>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</si>
  <si>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</si>
  <si>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</si>
  <si>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</si>
  <si>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</si>
  <si>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</si>
  <si>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</si>
  <si>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</si>
  <si>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</si>
  <si>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</si>
  <si>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</si>
  <si>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</si>
  <si>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</si>
  <si>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</si>
  <si>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</si>
  <si>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</si>
  <si>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</si>
  <si>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</si>
  <si>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</si>
  <si>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</si>
  <si>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</si>
  <si>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</si>
  <si>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</si>
  <si>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</si>
  <si>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</si>
  <si>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</si>
  <si>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</si>
  <si>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</si>
  <si>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</si>
  <si>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</si>
  <si>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</si>
  <si>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</si>
  <si>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</si>
  <si>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</si>
  <si>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</si>
  <si>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</si>
  <si>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</si>
  <si>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</si>
  <si>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</si>
  <si>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</si>
  <si>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</si>
  <si>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</si>
  <si>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</si>
  <si>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</si>
  <si>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</si>
  <si>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</si>
  <si>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</si>
  <si>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</si>
  <si>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</si>
  <si>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</si>
  <si>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</si>
  <si>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</si>
  <si>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</si>
  <si>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</si>
  <si>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</si>
  <si>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</si>
  <si>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</si>
  <si>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</si>
  <si>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</si>
  <si>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</si>
  <si>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</si>
  <si>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</si>
  <si>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</si>
  <si>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</si>
  <si>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</si>
  <si>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</si>
  <si>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</si>
  <si>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</si>
  <si>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</si>
  <si>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</si>
  <si>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</si>
  <si>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</si>
  <si>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</si>
  <si>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</si>
  <si>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</si>
  <si>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</si>
  <si>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</si>
  <si>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</si>
  <si>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</si>
  <si>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</si>
  <si>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</si>
  <si>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</si>
  <si>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</si>
  <si>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</si>
  <si>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</si>
  <si>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</si>
  <si>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</si>
  <si>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</si>
  <si>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</si>
  <si>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</si>
  <si>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</si>
  <si>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</si>
  <si>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</si>
  <si>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</si>
  <si>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</si>
  <si>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</si>
  <si>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</si>
  <si>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</si>
  <si>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</si>
  <si>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</si>
  <si>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</si>
  <si>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</si>
  <si>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</si>
  <si>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</si>
  <si>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</si>
  <si>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</si>
  <si>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</si>
  <si>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</si>
  <si>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</si>
  <si>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</si>
  <si>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</si>
  <si>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</si>
  <si>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</si>
  <si>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</si>
  <si>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</si>
  <si>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</si>
  <si>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</si>
  <si>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</si>
  <si>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</si>
  <si>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</si>
  <si>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</si>
  <si>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</si>
  <si>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</si>
  <si>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</si>
  <si>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</si>
  <si>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</si>
  <si>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</si>
  <si>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</si>
  <si>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</si>
  <si>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</si>
  <si>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</si>
  <si>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</si>
  <si>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</si>
  <si>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</si>
  <si>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</si>
  <si>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</si>
  <si>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</si>
  <si>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</si>
  <si>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</si>
  <si>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</si>
  <si>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</si>
  <si>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</si>
  <si>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</si>
  <si>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</si>
  <si>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</si>
  <si>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</si>
  <si>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</si>
  <si>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</si>
  <si>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</si>
  <si>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</si>
  <si>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</si>
  <si>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</si>
  <si>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</si>
  <si>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</si>
  <si>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</si>
  <si>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</si>
  <si>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</si>
  <si>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</si>
  <si>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</si>
  <si>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</si>
  <si>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</si>
  <si>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</si>
  <si>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</si>
  <si>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</si>
  <si>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</si>
  <si>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</si>
  <si>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</si>
  <si>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</si>
  <si>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</si>
  <si>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</si>
  <si>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</si>
  <si>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</si>
  <si>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</si>
  <si>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</si>
  <si>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</si>
  <si>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</si>
  <si>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</si>
  <si>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</si>
  <si>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</si>
  <si>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</si>
  <si>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</si>
  <si>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</si>
  <si>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</si>
  <si>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</si>
  <si>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</si>
  <si>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</si>
  <si>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</si>
  <si>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</si>
  <si>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</si>
  <si>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</si>
  <si>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</si>
  <si>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</si>
  <si>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</si>
  <si>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</si>
  <si>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</si>
  <si>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</si>
  <si>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</si>
  <si>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</si>
  <si>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</si>
  <si>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</si>
  <si>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</si>
  <si>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</si>
  <si>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</si>
  <si>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</si>
  <si>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</si>
  <si>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</si>
  <si>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</si>
  <si>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</si>
  <si>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</si>
  <si>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</si>
  <si>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</si>
  <si>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</si>
  <si>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</si>
  <si>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</si>
  <si>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</si>
  <si>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</si>
  <si>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</si>
  <si>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</si>
  <si>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</si>
  <si>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</si>
  <si>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</si>
  <si>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</si>
  <si>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</si>
  <si>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</si>
  <si>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</si>
  <si>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</si>
  <si>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</si>
  <si>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</si>
  <si>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</si>
  <si>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</si>
  <si>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</si>
  <si>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</si>
  <si>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</si>
  <si>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</si>
  <si>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</si>
  <si>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</si>
  <si>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</si>
  <si>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</si>
  <si>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</si>
  <si>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</si>
  <si>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</si>
  <si>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</si>
  <si>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</si>
  <si>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</si>
  <si>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</si>
  <si>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</si>
  <si>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</si>
  <si>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</si>
  <si>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</si>
  <si>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</si>
  <si>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</si>
  <si>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</si>
  <si>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</si>
  <si>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</si>
  <si>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</si>
  <si>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</si>
  <si>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</si>
  <si>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</si>
  <si>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</si>
  <si>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</si>
  <si>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</si>
  <si>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</si>
  <si>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</si>
  <si>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</si>
  <si>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</si>
  <si>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</si>
  <si>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</si>
  <si>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</si>
  <si>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</si>
  <si>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</si>
  <si>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</si>
  <si>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</si>
  <si>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</si>
  <si>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</si>
  <si>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</si>
  <si>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</si>
  <si>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</si>
  <si>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</si>
  <si>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</si>
  <si>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</si>
  <si>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</si>
  <si>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</si>
  <si>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</si>
  <si>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</si>
  <si>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</si>
  <si>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</si>
  <si>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</si>
  <si>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</si>
  <si>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</si>
  <si>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</si>
  <si>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</si>
  <si>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</si>
  <si>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</si>
  <si>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</si>
  <si>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</si>
  <si>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</si>
  <si>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</si>
  <si>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</si>
  <si>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</si>
  <si>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</si>
  <si>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</si>
  <si>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</si>
  <si>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</si>
  <si>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</si>
  <si>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</si>
  <si>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</si>
  <si>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</si>
  <si>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</si>
  <si>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</si>
  <si>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</si>
  <si>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</si>
  <si>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</si>
  <si>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</si>
  <si>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</si>
  <si>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</si>
  <si>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</si>
  <si>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</si>
  <si>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</si>
  <si>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</si>
  <si>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</si>
  <si>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</si>
  <si>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</si>
  <si>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</si>
  <si>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</si>
  <si>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</si>
  <si>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</si>
  <si>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</si>
  <si>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</si>
  <si>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</si>
  <si>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</si>
  <si>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</si>
  <si>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</si>
  <si>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</si>
  <si>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</si>
  <si>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</si>
  <si>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</si>
  <si>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</si>
  <si>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</si>
  <si>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</si>
  <si>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</si>
  <si>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</si>
  <si>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</si>
  <si>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</si>
  <si>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</si>
  <si>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</si>
  <si>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</si>
  <si>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</si>
  <si>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</si>
  <si>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</si>
  <si>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</si>
  <si>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</si>
  <si>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</si>
  <si>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</si>
  <si>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</si>
  <si>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</si>
  <si>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</si>
  <si>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</si>
  <si>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</si>
  <si>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</si>
  <si>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</si>
  <si>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</si>
  <si>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</si>
  <si>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</si>
  <si>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</si>
  <si>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</si>
  <si>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</si>
  <si>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</si>
  <si>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</si>
  <si>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</si>
  <si>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</si>
  <si>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</si>
  <si>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</si>
  <si>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</si>
  <si>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</si>
  <si>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</si>
  <si>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</si>
  <si>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</si>
  <si>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</si>
  <si>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</si>
  <si>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</si>
  <si>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</si>
  <si>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</si>
  <si>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</si>
  <si>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</si>
  <si>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</si>
  <si>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</si>
  <si>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</si>
  <si>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</si>
  <si>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</si>
  <si>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</si>
  <si>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</si>
  <si>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</si>
  <si>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</si>
  <si>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</si>
  <si>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</si>
  <si>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</si>
  <si>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</si>
  <si>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</si>
  <si>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</si>
  <si>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</si>
  <si>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</si>
  <si>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</si>
  <si>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</si>
  <si>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</si>
  <si>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</si>
  <si>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</si>
  <si>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</si>
  <si>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</si>
  <si>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</si>
  <si>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</si>
  <si>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</si>
  <si>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</si>
  <si>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</si>
  <si>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</si>
  <si>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</si>
  <si>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</si>
  <si>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</si>
  <si>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</si>
  <si>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</si>
  <si>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</si>
  <si>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</si>
  <si>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</si>
  <si>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</si>
  <si>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</si>
  <si>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</si>
  <si>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</si>
  <si>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</si>
  <si>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</si>
  <si>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</si>
  <si>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</si>
  <si>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</si>
  <si>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</si>
  <si>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</si>
  <si>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</si>
  <si>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</si>
  <si>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</si>
  <si>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</si>
  <si>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</si>
  <si>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</si>
  <si>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</si>
  <si>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</si>
  <si>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</si>
  <si>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</si>
  <si>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</si>
  <si>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</si>
  <si>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</si>
  <si>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</si>
  <si>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</si>
  <si>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</si>
  <si>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</si>
  <si>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</si>
  <si>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</si>
  <si>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</si>
  <si>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</si>
  <si>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</si>
  <si>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</si>
  <si>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</si>
  <si>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</si>
  <si>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</si>
  <si>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</si>
  <si>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</si>
  <si>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</si>
  <si>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</si>
  <si>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</si>
  <si>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</si>
  <si>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</si>
  <si>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</si>
  <si>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</si>
  <si>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</si>
  <si>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</si>
  <si>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</si>
  <si>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</si>
  <si>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</si>
  <si>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</si>
  <si>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</si>
  <si>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</si>
  <si>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</si>
  <si>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</si>
  <si>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</si>
  <si>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</si>
  <si>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</si>
  <si>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</si>
  <si>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</si>
  <si>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</si>
  <si>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</si>
  <si>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</si>
  <si>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</si>
  <si>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</si>
  <si>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</si>
  <si>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</si>
  <si>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</si>
  <si>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</si>
  <si>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</si>
  <si>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</si>
  <si>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</si>
  <si>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</si>
  <si>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</si>
  <si>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</si>
  <si>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</si>
  <si>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</si>
  <si>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</si>
  <si>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</si>
  <si>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</si>
  <si>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</si>
  <si>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</si>
  <si>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</si>
  <si>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</si>
  <si>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</si>
  <si>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</si>
  <si>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</si>
  <si>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</si>
  <si>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</si>
  <si>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</si>
  <si>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</si>
  <si>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</si>
  <si>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</si>
  <si>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</si>
  <si>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</si>
  <si>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</si>
  <si>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</si>
  <si>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</si>
  <si>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</si>
  <si>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</si>
  <si>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</si>
  <si>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</si>
  <si>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</si>
  <si>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</si>
  <si>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</si>
  <si>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</si>
  <si>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</si>
  <si>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</si>
  <si>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</si>
  <si>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</si>
  <si>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</si>
  <si>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</si>
  <si>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</si>
  <si>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</si>
  <si>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</si>
  <si>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</si>
  <si>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</si>
  <si>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</si>
  <si>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</si>
  <si>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</si>
  <si>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</si>
  <si>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</si>
  <si>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</si>
  <si>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</si>
  <si>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</si>
  <si>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</si>
  <si>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</si>
  <si>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</si>
  <si>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</si>
  <si>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</si>
  <si>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</si>
  <si>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</si>
  <si>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</si>
  <si>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</si>
  <si>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</si>
  <si>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</si>
  <si>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</si>
  <si>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</si>
  <si>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</si>
  <si>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</si>
  <si>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</si>
  <si>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</si>
  <si>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</si>
  <si>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</si>
  <si>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</si>
  <si>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</si>
  <si>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</si>
  <si>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</si>
  <si>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</si>
  <si>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</si>
  <si>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</si>
  <si>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</si>
  <si>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</si>
  <si>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</si>
  <si>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</si>
  <si>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</si>
  <si>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</si>
  <si>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</si>
  <si>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</si>
  <si>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</si>
  <si>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</si>
  <si>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</si>
  <si>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</si>
  <si>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</si>
  <si>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</si>
  <si>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</si>
  <si>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</si>
  <si>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</si>
  <si>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</si>
  <si>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</si>
  <si>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</si>
  <si>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</si>
  <si>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</si>
  <si>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</si>
  <si>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</si>
  <si>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</si>
  <si>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</si>
  <si>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</si>
  <si>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</si>
  <si>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</si>
  <si>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</si>
  <si>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</si>
  <si>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</si>
  <si>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</si>
  <si>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</si>
  <si>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</si>
  <si>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</si>
  <si>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</si>
  <si>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</si>
  <si>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</si>
  <si>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</si>
  <si>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</si>
  <si>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</si>
  <si>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</si>
  <si>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</si>
  <si>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</si>
  <si>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</si>
  <si>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</si>
  <si>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</si>
  <si>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</si>
  <si>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</si>
  <si>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</si>
  <si>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</si>
  <si>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</si>
  <si>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</si>
  <si>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</si>
  <si>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</si>
  <si>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</si>
  <si>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</si>
  <si>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</si>
  <si>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</si>
  <si>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</si>
  <si>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</si>
  <si>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</si>
  <si>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</si>
  <si>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</si>
  <si>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</si>
  <si>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</si>
  <si>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</si>
  <si>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</si>
  <si>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</si>
  <si>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</si>
  <si>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</si>
  <si>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</si>
  <si>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</si>
  <si>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</si>
  <si>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</si>
  <si>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</si>
  <si>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</si>
  <si>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</si>
  <si>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</si>
  <si>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</si>
  <si>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</si>
  <si>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</si>
  <si>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</si>
  <si>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</si>
  <si>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</si>
  <si>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</si>
  <si>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</si>
  <si>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</si>
  <si>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</si>
  <si>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</si>
  <si>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</si>
  <si>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</si>
  <si>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</si>
  <si>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</si>
  <si>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</si>
  <si>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</si>
  <si>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</si>
  <si>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</si>
  <si>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</si>
  <si>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</si>
  <si>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</si>
  <si>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</si>
  <si>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</si>
  <si>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</si>
  <si>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</si>
  <si>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</si>
  <si>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</si>
  <si>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</si>
  <si>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</si>
  <si>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</si>
  <si>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</si>
  <si>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</si>
  <si>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</si>
  <si>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</si>
  <si>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</si>
  <si>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</si>
  <si>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</si>
  <si>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</si>
  <si>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</si>
  <si>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</si>
  <si>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</si>
  <si>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</si>
  <si>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</si>
  <si>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</si>
  <si>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</si>
  <si>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</si>
  <si>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</si>
  <si>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</si>
  <si>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</si>
  <si>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</si>
  <si>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</si>
  <si>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</si>
  <si>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</si>
  <si>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</si>
  <si>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</si>
  <si>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</si>
  <si>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</si>
  <si>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</si>
  <si>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</si>
  <si>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</si>
  <si>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</si>
  <si>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</si>
  <si>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</si>
  <si>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</si>
  <si>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</si>
  <si>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</si>
  <si>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</si>
  <si>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</si>
  <si>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</si>
  <si>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</si>
  <si>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</si>
  <si>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</si>
  <si>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</si>
  <si>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</si>
  <si>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</si>
  <si>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</si>
  <si>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</si>
  <si>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</si>
  <si>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</si>
  <si>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</si>
  <si>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</si>
  <si>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</si>
  <si>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</si>
  <si>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</si>
  <si>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</si>
  <si>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</si>
  <si>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</si>
  <si>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</si>
  <si>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</si>
  <si>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</si>
  <si>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</si>
  <si>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</si>
  <si>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</si>
  <si>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</si>
  <si>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</si>
  <si>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</si>
  <si>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</si>
  <si>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</si>
  <si>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</si>
  <si>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</si>
  <si>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</si>
  <si>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</si>
  <si>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</si>
  <si>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</si>
  <si>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</si>
  <si>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</si>
  <si>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</si>
  <si>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</si>
  <si>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</si>
  <si>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</si>
  <si>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</si>
  <si>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</si>
  <si>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</si>
  <si>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</si>
  <si>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</si>
  <si>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</si>
  <si>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</si>
  <si>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</si>
  <si>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</si>
  <si>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</si>
  <si>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</si>
  <si>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</si>
  <si>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</si>
  <si>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</si>
  <si>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</si>
  <si>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</si>
  <si>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</si>
  <si>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</si>
  <si>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</si>
  <si>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</si>
  <si>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</si>
  <si>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</si>
  <si>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</si>
  <si>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</si>
  <si>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</si>
  <si>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</si>
  <si>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</si>
  <si>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</si>
  <si>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</si>
  <si>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</si>
  <si>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</si>
  <si>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</si>
  <si>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</si>
  <si>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</si>
  <si>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</si>
  <si>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</si>
  <si>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</si>
  <si>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</si>
  <si>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</si>
  <si>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</si>
  <si>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</si>
  <si>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</si>
  <si>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</si>
  <si>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</si>
  <si>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</si>
  <si>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</si>
  <si>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</si>
  <si>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</si>
  <si>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</si>
  <si>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</si>
  <si>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</si>
  <si>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</si>
  <si>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</si>
  <si>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</si>
  <si>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</si>
  <si>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</si>
  <si>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</si>
  <si>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</si>
  <si>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</si>
  <si>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</si>
  <si>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</si>
  <si>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</si>
  <si>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</si>
  <si>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</si>
  <si>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</si>
  <si>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</si>
  <si>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</si>
  <si>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</si>
  <si>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</si>
  <si>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</si>
  <si>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</si>
  <si>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</si>
  <si>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</si>
  <si>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</si>
  <si>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</si>
  <si>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</si>
  <si>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</si>
  <si>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</si>
  <si>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</si>
  <si>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</si>
  <si>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</si>
  <si>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</si>
  <si>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</si>
  <si>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</si>
  <si>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</si>
  <si>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</si>
  <si>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</si>
  <si>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</si>
  <si>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</si>
  <si>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</si>
  <si>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</si>
  <si>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</si>
  <si>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</si>
  <si>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</si>
  <si>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</si>
  <si>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</si>
  <si>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</si>
  <si>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</si>
  <si>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</si>
  <si>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</si>
  <si>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</si>
  <si>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</si>
  <si>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</si>
  <si>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</si>
  <si>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</si>
  <si>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</si>
  <si>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</si>
  <si>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</si>
  <si>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</si>
  <si>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</si>
  <si>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</si>
  <si>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</si>
  <si>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</si>
  <si>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</si>
  <si>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</si>
  <si>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</si>
  <si>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</si>
  <si>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</si>
  <si>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</si>
  <si>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</si>
  <si>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</si>
  <si>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</si>
  <si>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</si>
  <si>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</si>
  <si>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</si>
  <si>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</si>
  <si>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</si>
  <si>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</si>
  <si>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</si>
  <si>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</si>
  <si>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</si>
  <si>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</si>
  <si>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</si>
  <si>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</si>
  <si>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</si>
  <si>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</si>
  <si>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</si>
  <si>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</si>
  <si>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</si>
  <si>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</si>
  <si>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</si>
  <si>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</si>
  <si>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</si>
  <si>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</si>
  <si>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</si>
  <si>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</si>
  <si>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</si>
  <si>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</si>
  <si>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</si>
  <si>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</si>
  <si>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</si>
  <si>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</si>
  <si>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</si>
  <si>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</si>
  <si>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</si>
  <si>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</si>
  <si>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</si>
  <si>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</si>
  <si>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</si>
  <si>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</si>
  <si>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</si>
  <si>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</si>
  <si>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</si>
  <si>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</si>
  <si>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</si>
  <si>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</si>
  <si>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</si>
  <si>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</si>
  <si>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</si>
  <si>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</si>
  <si>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</si>
  <si>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</si>
  <si>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</si>
  <si>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</si>
  <si>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</si>
  <si>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</si>
  <si>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</si>
  <si>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</si>
  <si>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</si>
  <si>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</si>
  <si>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</si>
  <si>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</si>
  <si>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</si>
  <si>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</si>
  <si>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</si>
  <si>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</si>
  <si>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</si>
  <si>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</si>
  <si>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</si>
  <si>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</si>
  <si>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</si>
  <si>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</si>
  <si>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</si>
  <si>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</si>
  <si>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</si>
  <si>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</si>
  <si>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</si>
  <si>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</si>
  <si>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</si>
  <si>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</si>
  <si>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</si>
  <si>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</si>
  <si>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</si>
  <si>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</si>
  <si>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</si>
  <si>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</si>
  <si>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</si>
  <si>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</si>
  <si>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</si>
  <si>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</si>
  <si>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</si>
  <si>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</si>
  <si>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</si>
  <si>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</si>
  <si>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</si>
  <si>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</si>
  <si>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</si>
  <si>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</si>
  <si>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</si>
  <si>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</si>
  <si>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</si>
  <si>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</si>
  <si>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</si>
  <si>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</si>
  <si>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</si>
  <si>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</si>
  <si>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</si>
  <si>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</si>
  <si>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</si>
  <si>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</si>
  <si>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</si>
  <si>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</si>
  <si>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</si>
  <si>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</si>
  <si>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</si>
  <si>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</si>
  <si>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</si>
  <si>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</si>
  <si>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</si>
  <si>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</si>
  <si>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</si>
  <si>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</si>
  <si>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</si>
  <si>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</si>
  <si>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</si>
  <si>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</si>
  <si>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</si>
  <si>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</si>
  <si>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</si>
  <si>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</si>
  <si>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</si>
  <si>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</si>
  <si>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</si>
  <si>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</si>
  <si>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</si>
  <si>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</si>
  <si>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</si>
  <si>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</si>
  <si>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</si>
  <si>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</si>
  <si>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</si>
  <si>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</si>
  <si>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</si>
  <si>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</si>
  <si>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</si>
  <si>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</si>
  <si>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</si>
  <si>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</si>
  <si>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</si>
  <si>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</si>
  <si>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</si>
  <si>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</si>
  <si>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</si>
  <si>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</si>
  <si>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</si>
  <si>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</si>
  <si>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</si>
  <si>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</si>
  <si>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</si>
  <si>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</si>
  <si>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</si>
  <si>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</si>
  <si>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</si>
  <si>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</si>
  <si>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</si>
  <si>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</si>
  <si>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</si>
  <si>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</si>
  <si>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</si>
  <si>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</si>
  <si>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</si>
  <si>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</si>
  <si>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</si>
  <si>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</si>
  <si>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</si>
  <si>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</si>
  <si>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</si>
  <si>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</si>
  <si>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</si>
  <si>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</si>
  <si>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</si>
  <si>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</si>
  <si>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</si>
  <si>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</si>
  <si>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</si>
  <si>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</si>
  <si>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</si>
  <si>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</si>
  <si>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</si>
  <si>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</si>
  <si>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</si>
  <si>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</si>
  <si>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</si>
  <si>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</si>
  <si>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</si>
  <si>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</si>
  <si>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</si>
  <si>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</si>
  <si>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</si>
  <si>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</si>
  <si>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</si>
  <si>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</si>
  <si>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</si>
  <si>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</si>
  <si>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</si>
  <si>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</si>
  <si>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</si>
  <si>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</si>
  <si>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</si>
  <si>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</si>
  <si>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</si>
  <si>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</si>
  <si>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</si>
  <si>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</si>
  <si>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</si>
  <si>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</si>
  <si>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</si>
  <si>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</si>
  <si>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</si>
  <si>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</si>
  <si>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</si>
  <si>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</si>
  <si>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</si>
  <si>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</si>
  <si>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</si>
  <si>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</si>
  <si>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</si>
  <si>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</si>
  <si>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</si>
  <si>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</si>
  <si>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</si>
  <si>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</si>
  <si>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</si>
  <si>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</si>
  <si>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</si>
  <si>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</si>
  <si>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</si>
  <si>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</si>
  <si>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</si>
  <si>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</si>
  <si>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</si>
  <si>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</si>
  <si>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</si>
  <si>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</si>
  <si>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</si>
  <si>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</si>
  <si>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</si>
  <si>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</si>
  <si>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</si>
  <si>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</si>
  <si>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</si>
  <si>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</si>
  <si>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</si>
  <si>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</si>
  <si>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</si>
  <si>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</si>
  <si>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</si>
  <si>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</si>
  <si>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</si>
  <si>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</si>
  <si>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</si>
  <si>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</si>
  <si>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</si>
  <si>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</si>
  <si>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</si>
  <si>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</si>
  <si>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</si>
  <si>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</si>
  <si>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</si>
  <si>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</si>
  <si>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</si>
  <si>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</si>
  <si>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</si>
  <si>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</si>
  <si>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</si>
  <si>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</si>
  <si>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</si>
  <si>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</si>
  <si>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</si>
  <si>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</si>
  <si>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</si>
  <si>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</si>
  <si>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</si>
  <si>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</si>
  <si>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</si>
  <si>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</si>
  <si>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</si>
  <si>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</si>
  <si>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</si>
  <si>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</si>
  <si>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</si>
  <si>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</si>
  <si>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</si>
  <si>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</si>
  <si>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</si>
  <si>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</si>
  <si>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</si>
  <si>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</si>
  <si>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</si>
  <si>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</si>
  <si>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</si>
  <si>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</si>
  <si>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</si>
  <si>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</si>
  <si>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</si>
  <si>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</si>
  <si>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</si>
  <si>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</si>
  <si>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</si>
  <si>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</si>
  <si>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</si>
  <si>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</si>
  <si>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</si>
  <si>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</si>
  <si>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</si>
  <si>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</si>
  <si>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</si>
  <si>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</si>
  <si>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</si>
  <si>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</si>
  <si>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</si>
  <si>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</si>
  <si>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</si>
  <si>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</si>
  <si>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</si>
  <si>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</si>
  <si>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</si>
  <si>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</si>
  <si>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</si>
  <si>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</si>
  <si>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</si>
  <si>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</si>
  <si>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</si>
  <si>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</si>
  <si>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</si>
  <si>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</si>
  <si>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</si>
  <si>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</si>
  <si>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</si>
  <si>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</si>
  <si>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</si>
  <si>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</si>
  <si>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</si>
  <si>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</si>
  <si>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</si>
  <si>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</si>
  <si>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</si>
  <si>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</si>
  <si>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</si>
  <si>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</si>
  <si>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</si>
  <si>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</si>
  <si>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</si>
  <si>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</si>
  <si>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</si>
  <si>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</si>
  <si>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</si>
  <si>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</si>
  <si>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</si>
  <si>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</si>
  <si>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</si>
  <si>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</si>
  <si>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</si>
  <si>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</si>
  <si>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</si>
  <si>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</si>
  <si>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</si>
  <si>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</si>
  <si>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</si>
  <si>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</si>
  <si>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</si>
  <si>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</si>
  <si>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</si>
  <si>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</si>
  <si>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</si>
  <si>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</si>
  <si>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</si>
  <si>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</si>
  <si>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</si>
  <si>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</si>
  <si>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</si>
  <si>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</si>
  <si>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</si>
  <si>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</si>
  <si>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</si>
  <si>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</si>
  <si>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</si>
  <si>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</si>
  <si>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</si>
  <si>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</si>
  <si>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</si>
  <si>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</si>
  <si>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</si>
  <si>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</si>
  <si>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</si>
  <si>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</si>
  <si>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</si>
  <si>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</si>
  <si>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</si>
  <si>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</si>
  <si>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</si>
  <si>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</si>
  <si>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</si>
  <si>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</si>
  <si>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</si>
  <si>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</si>
  <si>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</si>
  <si>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</si>
  <si>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</si>
  <si>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</si>
  <si>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</si>
  <si>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</si>
  <si>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</si>
  <si>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</si>
  <si>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</si>
  <si>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</si>
  <si>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</si>
  <si>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</si>
  <si>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</si>
  <si>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</si>
  <si>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</si>
  <si>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</si>
  <si>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</si>
  <si>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</si>
  <si>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</si>
  <si>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</si>
  <si>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</si>
  <si>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</si>
  <si>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</si>
  <si>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</si>
  <si>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</si>
  <si>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</si>
  <si>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</si>
  <si>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</si>
  <si>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</si>
  <si>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</si>
  <si>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</si>
  <si>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</si>
  <si>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</si>
  <si>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</si>
  <si>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</si>
  <si>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</si>
  <si>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</si>
  <si>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</si>
  <si>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</si>
  <si>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</si>
  <si>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</si>
  <si>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</si>
  <si>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</si>
  <si>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</si>
  <si>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</si>
  <si>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</si>
  <si>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</si>
  <si>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</si>
  <si>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</si>
  <si>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</si>
  <si>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</si>
  <si>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</si>
  <si>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</si>
  <si>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</si>
  <si>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</si>
  <si>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</si>
  <si>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</si>
  <si>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</si>
  <si>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</si>
  <si>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</si>
  <si>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</si>
  <si>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</si>
  <si>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</si>
  <si>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</si>
  <si>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</si>
  <si>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</si>
  <si>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</si>
  <si>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</si>
  <si>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</si>
  <si>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</si>
  <si>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</si>
  <si>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</si>
  <si>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</si>
  <si>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</si>
  <si>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</si>
  <si>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</si>
  <si>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</si>
  <si>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</si>
  <si>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</si>
  <si>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</si>
  <si>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</si>
  <si>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</si>
  <si>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</si>
  <si>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</si>
  <si>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</si>
  <si>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</si>
  <si>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</si>
  <si>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</si>
  <si>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</si>
  <si>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</si>
  <si>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</si>
  <si>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</si>
  <si>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</si>
  <si>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</si>
  <si>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</si>
  <si>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</si>
  <si>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</si>
  <si>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</si>
  <si>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</si>
  <si>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</si>
  <si>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</si>
  <si>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</si>
  <si>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</si>
  <si>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</si>
  <si>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</si>
  <si>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</si>
  <si>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</si>
  <si>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</si>
  <si>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</si>
  <si>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</si>
  <si>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</si>
  <si>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</si>
  <si>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</si>
  <si>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</si>
  <si>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</si>
  <si>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</si>
  <si>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</si>
  <si>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</si>
  <si>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</si>
  <si>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</si>
  <si>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</si>
  <si>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</si>
  <si>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</si>
  <si>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</si>
  <si>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</si>
  <si>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</si>
  <si>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</si>
  <si>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</si>
  <si>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</si>
  <si>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</si>
  <si>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</si>
  <si>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</si>
  <si>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</si>
  <si>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</si>
  <si>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</si>
  <si>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</si>
  <si>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</si>
  <si>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</si>
  <si>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</si>
  <si>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</si>
  <si>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</si>
  <si>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</si>
  <si>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</si>
  <si>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</si>
  <si>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</si>
  <si>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</si>
  <si>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</si>
  <si>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</si>
  <si>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</si>
  <si>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</si>
  <si>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</si>
  <si>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</si>
  <si>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</si>
  <si>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</si>
  <si>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</si>
  <si>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</si>
  <si>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</si>
  <si>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</si>
  <si>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</si>
  <si>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</si>
  <si>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</si>
  <si>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</si>
  <si>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</si>
  <si>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</si>
  <si>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</si>
  <si>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</si>
  <si>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</si>
  <si>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</si>
  <si>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</si>
  <si>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</si>
  <si>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</si>
  <si>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</si>
  <si>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</si>
  <si>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</si>
  <si>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</si>
  <si>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</si>
  <si>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</si>
  <si>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</si>
  <si>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</si>
  <si>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</si>
  <si>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</si>
  <si>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</si>
  <si>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</si>
  <si>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</si>
  <si>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</si>
  <si>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</si>
  <si>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</si>
  <si>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</si>
  <si>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</si>
  <si>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</si>
  <si>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</si>
  <si>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</si>
  <si>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</si>
  <si>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</si>
  <si>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</si>
  <si>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</si>
  <si>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</si>
  <si>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</si>
  <si>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</si>
  <si>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</si>
  <si>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</si>
  <si>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</si>
  <si>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</si>
  <si>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</si>
  <si>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</si>
  <si>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</si>
  <si>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</si>
  <si>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</si>
  <si>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</si>
  <si>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</si>
  <si>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</si>
  <si>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</si>
  <si>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</si>
  <si>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</si>
  <si>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</si>
  <si>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</si>
  <si>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</si>
  <si>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</si>
  <si>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</si>
  <si>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</si>
  <si>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</si>
  <si>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</si>
  <si>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</si>
  <si>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</si>
  <si>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</si>
  <si>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</si>
  <si>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</si>
  <si>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</si>
  <si>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</si>
  <si>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</si>
  <si>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</si>
  <si>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</si>
  <si>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</si>
  <si>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</si>
  <si>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</si>
  <si>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</si>
  <si>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</si>
  <si>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</si>
  <si>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</si>
  <si>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</si>
  <si>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</si>
  <si>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</si>
  <si>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</si>
  <si>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</si>
  <si>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</si>
  <si>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</si>
  <si>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</si>
  <si>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</si>
  <si>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</si>
  <si>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</si>
  <si>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</si>
  <si>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</si>
  <si>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</si>
  <si>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</si>
  <si>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</si>
  <si>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</si>
  <si>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</si>
  <si>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</si>
  <si>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</si>
  <si>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</si>
  <si>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</si>
  <si>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</si>
  <si>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</si>
  <si>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</si>
  <si>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</si>
  <si>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</si>
  <si>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</si>
  <si>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</si>
  <si>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</si>
  <si>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</si>
  <si>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</si>
  <si>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</si>
  <si>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</si>
  <si>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</si>
  <si>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</si>
  <si>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</si>
  <si>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</si>
  <si>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</si>
  <si>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</si>
  <si>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</si>
  <si>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</si>
  <si>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</si>
  <si>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</si>
  <si>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</si>
  <si>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</si>
  <si>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</si>
  <si>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</si>
  <si>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</si>
  <si>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</si>
  <si>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</si>
  <si>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</si>
  <si>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</si>
  <si>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</si>
  <si>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</si>
  <si>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</si>
  <si>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</si>
  <si>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</si>
  <si>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</si>
  <si>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</si>
  <si>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</si>
  <si>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</si>
  <si>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</si>
  <si>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</si>
  <si>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</si>
  <si>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</si>
  <si>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</si>
  <si>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</si>
  <si>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</si>
  <si>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</si>
  <si>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</si>
  <si>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</si>
  <si>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</si>
  <si>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</si>
  <si>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</si>
  <si>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</si>
  <si>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</si>
  <si>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</si>
  <si>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</si>
  <si>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</si>
  <si>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</si>
  <si>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</si>
  <si>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</si>
  <si>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</si>
  <si>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</si>
  <si>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</si>
  <si>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</si>
  <si>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</si>
  <si>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</si>
  <si>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</si>
  <si>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</si>
  <si>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</si>
  <si>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</si>
  <si>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</si>
  <si>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</si>
  <si>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</si>
  <si>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</si>
  <si>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</si>
  <si>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</si>
  <si>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</si>
  <si>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</si>
  <si>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</si>
  <si>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</si>
  <si>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</si>
  <si>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</si>
  <si>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</si>
  <si>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</si>
  <si>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</si>
  <si>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</si>
  <si>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</si>
  <si>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</si>
  <si>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</si>
  <si>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</si>
  <si>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</si>
  <si>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</si>
  <si>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</si>
  <si>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</si>
  <si>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</si>
  <si>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</si>
  <si>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</si>
  <si>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</si>
  <si>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</si>
  <si>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</si>
  <si>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</si>
  <si>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</si>
  <si>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</si>
  <si>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</si>
  <si>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</si>
  <si>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</si>
  <si>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</si>
  <si>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</si>
  <si>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</si>
  <si>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</si>
  <si>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</si>
  <si>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</si>
  <si>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</si>
  <si>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</si>
  <si>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</si>
  <si>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</si>
  <si>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</si>
  <si>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</si>
  <si>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</si>
  <si>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</si>
  <si>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</si>
  <si>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</si>
  <si>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</si>
  <si>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</si>
  <si>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</si>
  <si>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</si>
  <si>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</si>
  <si>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</si>
  <si>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</si>
  <si>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</si>
  <si>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</si>
  <si>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</si>
  <si>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</si>
  <si>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</si>
  <si>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</si>
  <si>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</si>
  <si>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</si>
  <si>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</si>
  <si>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</si>
  <si>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</si>
  <si>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</si>
  <si>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</si>
  <si>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</si>
  <si>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</si>
  <si>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</si>
  <si>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</si>
  <si>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</si>
  <si>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</si>
  <si>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</si>
  <si>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</si>
  <si>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</si>
  <si>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</si>
  <si>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</si>
  <si>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</si>
  <si>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</si>
  <si>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</si>
  <si>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</si>
  <si>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</si>
  <si>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</si>
  <si>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</si>
  <si>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</si>
  <si>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</si>
  <si>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</si>
  <si>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</si>
  <si>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</si>
  <si>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</si>
  <si>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</si>
  <si>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</si>
  <si>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</si>
  <si>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</si>
  <si>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</si>
  <si>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</si>
  <si>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</si>
  <si>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</si>
  <si>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</si>
  <si>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</si>
  <si>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</si>
  <si>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</si>
  <si>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</si>
  <si>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</si>
  <si>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</si>
  <si>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</si>
  <si>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</si>
  <si>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</si>
  <si>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</si>
  <si>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</si>
  <si>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</si>
  <si>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</si>
  <si>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</si>
  <si>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</si>
  <si>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</si>
  <si>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</si>
  <si>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</si>
  <si>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</si>
  <si>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</si>
  <si>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</si>
  <si>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</si>
  <si>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</si>
  <si>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</si>
  <si>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</si>
  <si>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</si>
  <si>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</si>
  <si>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</si>
  <si>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</si>
  <si>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</si>
  <si>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</si>
  <si>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</si>
  <si>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</si>
  <si>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</si>
  <si>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</si>
  <si>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</si>
  <si>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</si>
  <si>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</si>
  <si>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</si>
  <si>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</si>
  <si>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</si>
  <si>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</si>
  <si>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</si>
  <si>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</si>
  <si>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</si>
  <si>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</si>
  <si>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</si>
  <si>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</si>
  <si>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</si>
  <si>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</si>
  <si>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</si>
  <si>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</si>
  <si>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</si>
  <si>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</si>
  <si>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</si>
  <si>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</si>
  <si>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</si>
  <si>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</si>
  <si>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</si>
  <si>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</si>
  <si>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</si>
  <si>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</si>
  <si>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</si>
  <si>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</si>
  <si>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</si>
  <si>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</si>
  <si>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</si>
  <si>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</si>
  <si>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</si>
  <si>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</si>
  <si>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</si>
  <si>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</si>
  <si>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</si>
  <si>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</si>
  <si>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</si>
  <si>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</si>
  <si>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</si>
  <si>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</si>
  <si>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</si>
  <si>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</si>
  <si>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</si>
  <si>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</si>
  <si>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</si>
  <si>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</si>
  <si>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</si>
  <si>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</si>
  <si>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</si>
  <si>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</si>
  <si>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</si>
  <si>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</si>
  <si>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</si>
  <si>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</si>
  <si>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</si>
  <si>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</si>
  <si>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</si>
  <si>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</si>
  <si>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</si>
  <si>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</si>
  <si>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</si>
  <si>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</si>
  <si>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</si>
  <si>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</si>
  <si>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</si>
  <si>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</si>
  <si>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</si>
  <si>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</si>
  <si>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</si>
  <si>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</si>
  <si>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</si>
  <si>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</si>
  <si>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</si>
  <si>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</si>
  <si>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</si>
  <si>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</si>
  <si>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</si>
  <si>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</si>
  <si>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</si>
  <si>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</si>
  <si>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</si>
  <si>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</si>
  <si>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</si>
  <si>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</si>
  <si>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</si>
  <si>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</si>
  <si>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</si>
  <si>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</si>
  <si>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</si>
  <si>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</si>
  <si>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</si>
  <si>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</si>
  <si>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</si>
  <si>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</si>
  <si>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</si>
  <si>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</si>
  <si>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</si>
  <si>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</si>
  <si>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</si>
  <si>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</si>
  <si>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</si>
  <si>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</si>
  <si>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</si>
  <si>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</si>
  <si>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</si>
  <si>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</si>
  <si>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</si>
  <si>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</si>
  <si>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</si>
  <si>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</si>
  <si>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</si>
  <si>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</si>
  <si>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</si>
  <si>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</si>
  <si>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</si>
  <si>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</si>
  <si>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</si>
  <si>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</si>
  <si>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</si>
  <si>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</si>
  <si>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</si>
  <si>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</si>
  <si>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</si>
  <si>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</si>
  <si>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</si>
  <si>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</si>
  <si>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</si>
  <si>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</si>
  <si>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</si>
  <si>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</si>
  <si>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</si>
  <si>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</si>
  <si>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</si>
  <si>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</si>
  <si>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</si>
  <si>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</si>
  <si>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</si>
  <si>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</si>
  <si>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</si>
  <si>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</si>
  <si>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</si>
  <si>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</si>
  <si>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</si>
  <si>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</si>
  <si>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</si>
  <si>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</si>
  <si>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</si>
  <si>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</si>
  <si>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</si>
  <si>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</si>
  <si>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</si>
  <si>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</si>
  <si>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</si>
  <si>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</si>
  <si>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</si>
  <si>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</si>
  <si>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</si>
  <si>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</si>
  <si>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</si>
  <si>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</si>
  <si>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</si>
  <si>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</si>
  <si>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</si>
  <si>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</si>
  <si>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</si>
  <si>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</si>
  <si>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</si>
  <si>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</si>
  <si>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</si>
  <si>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</si>
  <si>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</si>
  <si>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</si>
  <si>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</si>
  <si>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</si>
  <si>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</si>
  <si>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</si>
  <si>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</si>
  <si>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</si>
  <si>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</si>
  <si>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</si>
  <si>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</si>
  <si>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</si>
  <si>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</si>
  <si>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</si>
  <si>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</si>
  <si>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</si>
  <si>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</si>
  <si>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</si>
  <si>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</si>
  <si>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</si>
  <si>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</si>
  <si>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</si>
  <si>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</si>
  <si>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</si>
  <si>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</si>
  <si>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</si>
  <si>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</si>
  <si>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</si>
  <si>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</si>
  <si>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</si>
  <si>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</si>
  <si>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</si>
  <si>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</si>
  <si>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</si>
  <si>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</si>
  <si>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</si>
  <si>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</si>
  <si>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</si>
  <si>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</si>
  <si>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</si>
  <si>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</si>
  <si>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</si>
  <si>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</si>
  <si>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</si>
  <si>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</si>
  <si>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</si>
  <si>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</si>
  <si>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</si>
  <si>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</si>
  <si>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</si>
  <si>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</si>
  <si>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</si>
  <si>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</si>
  <si>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</si>
  <si>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</si>
  <si>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</si>
  <si>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</si>
  <si>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</si>
  <si>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</si>
  <si>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</si>
  <si>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</si>
  <si>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</si>
  <si>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</si>
  <si>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</si>
  <si>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</si>
  <si>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</si>
  <si>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</si>
  <si>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</si>
  <si>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</si>
  <si>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</si>
  <si>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</si>
  <si>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</si>
  <si>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</si>
  <si>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</si>
  <si>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</si>
  <si>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</si>
  <si>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</si>
  <si>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</si>
  <si>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</si>
  <si>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</si>
  <si>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</si>
  <si>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</si>
  <si>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</si>
  <si>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</si>
  <si>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</si>
  <si>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</si>
  <si>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</si>
  <si>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</si>
  <si>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</si>
  <si>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</si>
  <si>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</si>
  <si>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</si>
  <si>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</si>
  <si>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</si>
  <si>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</si>
  <si>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</si>
  <si>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</si>
  <si>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</si>
  <si>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</si>
  <si>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</si>
  <si>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</si>
  <si>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</si>
  <si>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</si>
  <si>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</si>
  <si>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</si>
  <si>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</si>
  <si>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</si>
  <si>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</si>
  <si>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</si>
  <si>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</si>
  <si>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</si>
  <si>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</si>
  <si>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</si>
  <si>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</si>
  <si>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</si>
  <si>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</si>
  <si>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</si>
  <si>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</si>
  <si>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</si>
  <si>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</si>
  <si>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</si>
  <si>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</si>
  <si>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</si>
  <si>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</si>
  <si>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</si>
  <si>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</si>
  <si>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</si>
  <si>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</si>
  <si>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</si>
  <si>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</si>
  <si>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</si>
  <si>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</si>
  <si>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</si>
  <si>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</si>
  <si>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</si>
  <si>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</si>
  <si>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</si>
  <si>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</si>
  <si>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</si>
  <si>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</si>
  <si>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</si>
  <si>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</si>
  <si>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</si>
  <si>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</si>
  <si>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</si>
  <si>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</si>
  <si>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</si>
  <si>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</si>
  <si>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</si>
  <si>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</si>
  <si>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</si>
  <si>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</si>
  <si>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</si>
  <si>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</si>
  <si>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</si>
  <si>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</si>
  <si>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</si>
  <si>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</si>
  <si>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</si>
  <si>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</si>
  <si>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</si>
  <si>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</si>
  <si>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</si>
  <si>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</si>
  <si>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</si>
  <si>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</si>
  <si>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</si>
  <si>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</si>
  <si>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</si>
  <si>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</si>
  <si>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</si>
  <si>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</si>
  <si>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</si>
  <si>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</si>
  <si>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</si>
  <si>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</si>
  <si>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</si>
  <si>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</si>
  <si>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</si>
  <si>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</si>
  <si>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</si>
  <si>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</si>
  <si>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</si>
  <si>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</si>
  <si>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</si>
  <si>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</si>
  <si>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</si>
  <si>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</si>
  <si>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</si>
  <si>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</si>
  <si>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</si>
  <si>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</si>
  <si>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</si>
  <si>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</si>
  <si>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</si>
  <si>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</si>
  <si>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</si>
  <si>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</si>
  <si>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</si>
  <si>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</si>
  <si>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</si>
  <si>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</si>
  <si>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</si>
  <si>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</si>
  <si>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</si>
  <si>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</si>
  <si>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</si>
  <si>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</si>
  <si>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</si>
  <si>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</si>
  <si>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</si>
  <si>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</si>
  <si>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</si>
  <si>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</si>
  <si>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</si>
  <si>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</si>
  <si>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</si>
  <si>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</si>
  <si>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</si>
  <si>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</si>
  <si>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</si>
  <si>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</si>
  <si>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</si>
  <si>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</si>
  <si>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</si>
  <si>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</si>
  <si>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</si>
  <si>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</si>
  <si>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</si>
  <si>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</si>
  <si>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</si>
  <si>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</si>
  <si>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</si>
  <si>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</si>
  <si>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</si>
  <si>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</si>
  <si>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</si>
  <si>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</si>
  <si>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</si>
  <si>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</si>
  <si>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</si>
  <si>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</si>
  <si>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</si>
  <si>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</si>
  <si>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</si>
  <si>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</si>
  <si>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</si>
  <si>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</si>
  <si>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</si>
  <si>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</si>
  <si>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</si>
  <si>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</si>
  <si>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</si>
  <si>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</si>
  <si>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</si>
  <si>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</si>
  <si>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</si>
  <si>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</si>
  <si>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</si>
  <si>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</si>
  <si>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</si>
  <si>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</si>
  <si>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</si>
  <si>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</si>
  <si>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</si>
  <si>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</si>
  <si>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</si>
  <si>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</si>
  <si>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</si>
  <si>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</si>
  <si>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</si>
  <si>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</si>
  <si>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</si>
  <si>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</si>
  <si>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</si>
  <si>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</si>
  <si>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</si>
  <si>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</si>
  <si>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</si>
  <si>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</si>
  <si>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</si>
  <si>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</si>
  <si>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</si>
  <si>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</si>
  <si>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</si>
  <si>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</si>
  <si>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</si>
  <si>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</si>
  <si>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</si>
  <si>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</si>
  <si>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</si>
  <si>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</si>
  <si>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</si>
  <si>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</si>
  <si>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</si>
  <si>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</si>
  <si>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</si>
  <si>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</si>
  <si>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</si>
  <si>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</si>
  <si>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</si>
  <si>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</si>
  <si>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</si>
  <si>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</si>
  <si>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</si>
  <si>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</si>
  <si>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</si>
  <si>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</si>
  <si>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</si>
  <si>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</si>
  <si>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</si>
  <si>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</si>
  <si>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</si>
  <si>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</si>
  <si>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</si>
  <si>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</si>
  <si>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</si>
  <si>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</si>
  <si>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</si>
  <si>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</si>
  <si>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</si>
  <si>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</si>
  <si>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</si>
  <si>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</si>
  <si>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</si>
  <si>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</si>
  <si>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</si>
  <si>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</si>
  <si>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</si>
  <si>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</si>
  <si>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</si>
  <si>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</si>
  <si>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</si>
  <si>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</si>
  <si>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</si>
  <si>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</si>
  <si>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</si>
  <si>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</si>
  <si>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</si>
  <si>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</si>
  <si>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</si>
  <si>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</si>
  <si>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</si>
  <si>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</si>
  <si>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</si>
  <si>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</si>
  <si>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</si>
  <si>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</si>
  <si>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</si>
  <si>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</si>
  <si>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</si>
  <si>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</si>
  <si>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</si>
  <si>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</si>
  <si>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</si>
  <si>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</si>
  <si>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</si>
  <si>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</si>
  <si>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</si>
  <si>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</si>
  <si>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</si>
  <si>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</si>
  <si>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</si>
  <si>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</si>
  <si>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</si>
  <si>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</si>
  <si>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</si>
  <si>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</si>
  <si>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</si>
  <si>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</si>
  <si>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</si>
  <si>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</si>
  <si>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</si>
  <si>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</si>
  <si>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</si>
  <si>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</si>
  <si>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</si>
  <si>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</si>
  <si>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</si>
  <si>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</si>
  <si>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</si>
  <si>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</si>
  <si>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</si>
  <si>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</si>
  <si>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</si>
  <si>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</si>
  <si>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</si>
  <si>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</si>
  <si>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</si>
  <si>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</si>
  <si>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</si>
  <si>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</si>
  <si>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</si>
  <si>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</si>
  <si>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</si>
  <si>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</si>
  <si>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</si>
  <si>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</si>
  <si>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</si>
  <si>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</si>
  <si>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</si>
  <si>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</si>
  <si>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</si>
  <si>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</si>
  <si>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</si>
  <si>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</si>
  <si>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</si>
  <si>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</si>
  <si>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</si>
  <si>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</si>
  <si>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</si>
  <si>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</si>
  <si>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</si>
  <si>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</si>
  <si>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</si>
  <si>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</si>
  <si>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</si>
  <si>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</si>
  <si>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</si>
  <si>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</si>
  <si>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</si>
  <si>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</si>
  <si>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</si>
  <si>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</si>
  <si>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</si>
  <si>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</si>
  <si>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</si>
  <si>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</si>
  <si>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</si>
  <si>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</si>
  <si>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</si>
  <si>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</si>
  <si>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</si>
  <si>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</si>
  <si>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</si>
  <si>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</si>
  <si>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</si>
  <si>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</si>
  <si>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</si>
  <si>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</si>
  <si>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</si>
  <si>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</si>
  <si>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</si>
  <si>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</si>
  <si>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</si>
  <si>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</si>
  <si>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</si>
  <si>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</si>
  <si>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</si>
  <si>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</si>
  <si>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</si>
  <si>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</si>
  <si>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</si>
  <si>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</si>
  <si>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</si>
  <si>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</si>
  <si>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</si>
  <si>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</si>
  <si>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</si>
  <si>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</si>
  <si>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</si>
  <si>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</si>
  <si>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</si>
  <si>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</si>
  <si>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</si>
  <si>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</si>
  <si>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</si>
  <si>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</si>
  <si>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</si>
  <si>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</si>
  <si>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</si>
  <si>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</si>
  <si>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</si>
  <si>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</si>
  <si>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</si>
  <si>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</si>
  <si>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</si>
  <si>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</si>
  <si>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</si>
  <si>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</si>
  <si>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</si>
  <si>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</si>
  <si>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</si>
  <si>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</si>
  <si>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</si>
  <si>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</si>
  <si>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</si>
  <si>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</si>
  <si>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</si>
  <si>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</si>
  <si>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</si>
  <si>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</si>
  <si>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</si>
  <si>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</si>
  <si>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</si>
  <si>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</si>
  <si>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</si>
  <si>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</si>
  <si>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</si>
  <si>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</si>
  <si>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</si>
  <si>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</si>
  <si>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</si>
  <si>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</si>
  <si>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</si>
  <si>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</si>
  <si>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</si>
  <si>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</si>
  <si>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</si>
  <si>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</si>
  <si>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</si>
  <si>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</si>
  <si>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</si>
  <si>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</si>
  <si>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</si>
  <si>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</si>
  <si>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</si>
  <si>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</si>
  <si>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</si>
  <si>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</si>
  <si>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</si>
  <si>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</si>
  <si>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</si>
  <si>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</si>
  <si>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</si>
  <si>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</si>
  <si>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</si>
  <si>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</si>
  <si>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</si>
  <si>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</si>
  <si>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</si>
  <si>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</si>
  <si>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</si>
  <si>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</si>
  <si>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</si>
  <si>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</si>
  <si>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</si>
  <si>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</si>
  <si>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</si>
  <si>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</si>
  <si>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</si>
  <si>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</si>
  <si>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</si>
  <si>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</si>
  <si>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</si>
  <si>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</si>
  <si>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</si>
  <si>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</si>
  <si>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</si>
  <si>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</si>
  <si>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</si>
  <si>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</si>
  <si>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</si>
  <si>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</si>
  <si>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</si>
  <si>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</si>
  <si>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</si>
  <si>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</si>
  <si>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</si>
  <si>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</si>
  <si>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</si>
  <si>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</si>
  <si>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</si>
  <si>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</si>
  <si>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</si>
  <si>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</si>
  <si>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</si>
  <si>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</si>
  <si>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</si>
  <si>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</si>
  <si>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</si>
  <si>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</si>
  <si>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</si>
  <si>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</si>
  <si>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</si>
  <si>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</si>
  <si>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</si>
  <si>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</si>
  <si>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</si>
  <si>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</si>
  <si>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</si>
  <si>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</si>
  <si>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</si>
  <si>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</si>
  <si>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</si>
  <si>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</si>
  <si>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</si>
  <si>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</si>
  <si>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</si>
  <si>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</si>
  <si>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</si>
  <si>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</si>
  <si>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</si>
  <si>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</si>
  <si>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</si>
  <si>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</si>
  <si>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</si>
  <si>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</si>
  <si>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</si>
  <si>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</si>
  <si>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</si>
  <si>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</si>
  <si>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</si>
  <si>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</si>
  <si>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</si>
  <si>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</si>
  <si>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</si>
  <si>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</si>
  <si>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</si>
  <si>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</si>
  <si>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</si>
  <si>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</si>
  <si>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</si>
  <si>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</si>
  <si>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</si>
  <si>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</si>
  <si>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</si>
  <si>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</si>
  <si>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</si>
  <si>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</si>
  <si>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</si>
  <si>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</si>
  <si>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</si>
  <si>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</si>
  <si>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</si>
  <si>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</si>
  <si>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</si>
  <si>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</si>
  <si>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</si>
  <si>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</si>
  <si>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</si>
  <si>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</si>
  <si>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</si>
  <si>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</si>
  <si>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</si>
  <si>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</si>
  <si>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</si>
  <si>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</si>
  <si>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</si>
  <si>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</si>
  <si>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</si>
  <si>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</si>
  <si>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</si>
  <si>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</si>
  <si>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</si>
  <si>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</si>
  <si>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</si>
  <si>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</si>
  <si>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</si>
  <si>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</si>
  <si>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</si>
  <si>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</si>
  <si>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</si>
  <si>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</si>
  <si>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</si>
  <si>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</si>
  <si>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</si>
  <si>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</si>
  <si>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</si>
  <si>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</si>
  <si>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</si>
  <si>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</si>
  <si>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</si>
  <si>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</si>
  <si>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</si>
  <si>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</si>
  <si>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</si>
  <si>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</si>
  <si>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</si>
  <si>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</si>
  <si>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</si>
  <si>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</si>
  <si>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</si>
  <si>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</si>
  <si>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</si>
  <si>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</si>
  <si>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</si>
  <si>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</si>
  <si>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</si>
  <si>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</si>
  <si>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</si>
  <si>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</si>
  <si>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</si>
  <si>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</si>
  <si>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</si>
  <si>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</si>
  <si>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</si>
  <si>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</si>
  <si>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</si>
  <si>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</si>
  <si>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</si>
  <si>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</si>
  <si>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</si>
  <si>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</si>
  <si>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</si>
  <si>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</si>
  <si>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</si>
  <si>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</si>
  <si>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</si>
  <si>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</si>
  <si>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</si>
  <si>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</si>
  <si>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</si>
  <si>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</si>
  <si>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</si>
  <si>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</si>
  <si>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</si>
  <si>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</si>
  <si>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</si>
  <si>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</si>
  <si>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</si>
  <si>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</si>
  <si>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</si>
  <si>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</si>
  <si>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</si>
  <si>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</si>
  <si>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</si>
  <si>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</si>
  <si>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</si>
  <si>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</si>
  <si>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</si>
  <si>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</si>
  <si>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</si>
  <si>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</si>
  <si>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</si>
  <si>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</si>
  <si>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</si>
  <si>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</si>
  <si>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</si>
  <si>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</si>
  <si>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</si>
  <si>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</si>
  <si>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</si>
  <si>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</si>
  <si>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</si>
  <si>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</si>
  <si>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</si>
  <si>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</si>
  <si>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</si>
  <si>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</si>
  <si>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</si>
  <si>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</si>
  <si>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</si>
  <si>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</si>
  <si>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</si>
  <si>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</si>
  <si>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</si>
  <si>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</si>
  <si>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</si>
  <si>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</si>
  <si>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</si>
  <si>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</si>
  <si>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</si>
  <si>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</si>
  <si>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</si>
  <si>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</si>
  <si>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</si>
  <si>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</si>
  <si>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</si>
  <si>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</si>
  <si>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</si>
  <si>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</si>
  <si>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</si>
  <si>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</si>
  <si>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</si>
  <si>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</si>
  <si>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</si>
  <si>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</si>
  <si>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</si>
  <si>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</si>
  <si>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</si>
  <si>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</si>
  <si>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</si>
  <si>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</si>
  <si>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</si>
  <si>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</si>
  <si>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</si>
  <si>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</si>
  <si>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</si>
  <si>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</si>
  <si>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</si>
  <si>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</si>
  <si>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</si>
  <si>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</si>
  <si>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</si>
  <si>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</si>
  <si>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</si>
  <si>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</si>
  <si>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</si>
  <si>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</si>
  <si>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</si>
  <si>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</si>
  <si>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</si>
  <si>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</si>
  <si>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</si>
  <si>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</si>
  <si>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</si>
  <si>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</si>
  <si>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</si>
  <si>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</si>
  <si>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</si>
  <si>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</si>
  <si>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</si>
  <si>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</si>
  <si>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</si>
  <si>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</si>
  <si>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</si>
  <si>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</si>
  <si>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</si>
  <si>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</si>
  <si>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</si>
  <si>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</si>
  <si>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</si>
  <si>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</si>
  <si>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</si>
  <si>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</si>
  <si>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</si>
  <si>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</si>
  <si>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</si>
  <si>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</si>
  <si>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</si>
  <si>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</si>
  <si>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</si>
  <si>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</si>
  <si>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</si>
  <si>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</si>
  <si>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</si>
  <si>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</si>
  <si>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</si>
  <si>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</si>
  <si>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</si>
  <si>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</si>
  <si>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</si>
  <si>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</si>
  <si>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</si>
  <si>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</si>
  <si>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</si>
  <si>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</si>
  <si>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</si>
  <si>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</si>
  <si>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</si>
  <si>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</si>
  <si>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</si>
  <si>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</si>
  <si>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</si>
  <si>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</si>
  <si>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</si>
  <si>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</si>
  <si>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</si>
  <si>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</si>
  <si>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</si>
  <si>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</si>
  <si>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</si>
  <si>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</si>
  <si>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</si>
  <si>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</si>
  <si>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</si>
  <si>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</si>
  <si>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</si>
  <si>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</si>
  <si>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</si>
  <si>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</si>
  <si>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</si>
  <si>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</si>
  <si>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</si>
  <si>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</si>
  <si>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</si>
  <si>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</si>
  <si>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</si>
  <si>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</si>
  <si>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</si>
  <si>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</si>
  <si>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</si>
  <si>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</si>
  <si>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</si>
  <si>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</si>
  <si>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</si>
  <si>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</si>
  <si>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</si>
  <si>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</si>
  <si>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</si>
  <si>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</si>
  <si>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</si>
  <si>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</si>
  <si>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</si>
  <si>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</si>
  <si>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</si>
  <si>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</si>
  <si>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</si>
  <si>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</si>
  <si>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</si>
  <si>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</si>
  <si>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</si>
  <si>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</si>
  <si>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</si>
  <si>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</si>
  <si>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</si>
  <si>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</si>
  <si>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</si>
  <si>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</si>
  <si>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</si>
  <si>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</si>
  <si>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</si>
  <si>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</si>
  <si>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</si>
  <si>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</si>
  <si>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</si>
  <si>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</si>
  <si>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</si>
  <si>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</si>
  <si>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</si>
  <si>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</si>
  <si>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</si>
  <si>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</si>
  <si>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</si>
  <si>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</si>
  <si>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</si>
  <si>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</si>
  <si>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</si>
  <si>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</si>
  <si>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</si>
  <si>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</si>
  <si>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</si>
  <si>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</si>
  <si>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</si>
  <si>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</si>
  <si>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</si>
  <si>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</si>
  <si>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</si>
  <si>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</si>
  <si>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</si>
  <si>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</si>
  <si>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</si>
  <si>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</si>
  <si>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</si>
  <si>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</si>
  <si>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</si>
  <si>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</si>
  <si>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</si>
  <si>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</si>
  <si>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</si>
  <si>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</si>
  <si>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</si>
  <si>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</si>
  <si>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</si>
  <si>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</si>
  <si>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</si>
  <si>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</si>
  <si>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</si>
  <si>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</si>
  <si>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</si>
  <si>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</si>
  <si>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</si>
  <si>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</si>
  <si>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</si>
  <si>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</si>
  <si>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</si>
  <si>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</si>
  <si>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</si>
  <si>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</si>
  <si>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</si>
  <si>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</si>
  <si>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</si>
  <si>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</si>
  <si>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</si>
  <si>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</si>
  <si>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</si>
  <si>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</si>
  <si>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</si>
  <si>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</si>
  <si>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</si>
  <si>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</si>
  <si>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</si>
  <si>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</si>
  <si>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</si>
  <si>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</si>
  <si>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</si>
  <si>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</si>
  <si>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</si>
  <si>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</si>
  <si>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</si>
  <si>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</si>
  <si>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</si>
  <si>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</si>
  <si>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</si>
  <si>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</si>
  <si>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</si>
  <si>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</si>
  <si>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</si>
  <si>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</si>
  <si>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</si>
  <si>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</si>
  <si>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</si>
  <si>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</si>
  <si>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</si>
  <si>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</si>
  <si>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</si>
  <si>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</si>
  <si>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</si>
  <si>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</si>
  <si>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</si>
  <si>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</si>
  <si>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</si>
  <si>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</si>
  <si>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</si>
  <si>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</si>
  <si>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</si>
  <si>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</si>
  <si>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</si>
  <si>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</si>
  <si>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</si>
  <si>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</si>
  <si>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</si>
  <si>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</si>
  <si>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</si>
  <si>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</si>
  <si>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</si>
  <si>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</si>
  <si>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</si>
  <si>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</si>
  <si>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</si>
  <si>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</si>
  <si>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</si>
  <si>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</si>
  <si>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</si>
  <si>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</si>
  <si>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</si>
  <si>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</si>
  <si>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</si>
  <si>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</si>
  <si>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</si>
  <si>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</si>
  <si>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</si>
  <si>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</si>
  <si>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</si>
  <si>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</si>
  <si>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</si>
  <si>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</si>
  <si>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</si>
  <si>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</si>
  <si>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</si>
  <si>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</si>
  <si>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</si>
  <si>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</si>
  <si>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</si>
  <si>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</si>
  <si>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</si>
  <si>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</si>
  <si>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</si>
  <si>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</si>
  <si>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</si>
  <si>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</si>
  <si>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</si>
  <si>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</si>
  <si>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</si>
  <si>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</si>
  <si>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</si>
  <si>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</si>
  <si>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</si>
  <si>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</si>
  <si>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</si>
  <si>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</si>
  <si>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</si>
  <si>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</si>
  <si>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</si>
  <si>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</si>
  <si>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</si>
  <si>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</si>
  <si>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</si>
  <si>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</si>
  <si>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</si>
  <si>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</si>
  <si>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</si>
  <si>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</si>
  <si>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</si>
  <si>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</si>
  <si>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</si>
  <si>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</si>
  <si>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</si>
  <si>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</si>
  <si>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</si>
  <si>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</si>
  <si>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</si>
  <si>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</si>
  <si>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</si>
  <si>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</si>
  <si>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</si>
  <si>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</si>
  <si>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</si>
  <si>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</si>
  <si>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</si>
  <si>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</si>
  <si>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</si>
  <si>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</si>
  <si>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</si>
  <si>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</si>
  <si>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</si>
  <si>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</si>
  <si>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</si>
  <si>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</si>
  <si>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</si>
  <si>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</si>
  <si>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</si>
  <si>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</si>
  <si>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</si>
  <si>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</si>
  <si>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</si>
  <si>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</si>
  <si>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</si>
  <si>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</si>
  <si>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</si>
  <si>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</si>
  <si>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</si>
  <si>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</si>
  <si>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</si>
  <si>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</si>
  <si>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</si>
  <si>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</si>
  <si>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</si>
  <si>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</si>
  <si>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</si>
  <si>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</si>
  <si>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</si>
  <si>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</si>
  <si>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</si>
  <si>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</si>
  <si>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</si>
  <si>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</si>
  <si>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</si>
  <si>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</si>
  <si>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</si>
  <si>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</si>
  <si>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</si>
  <si>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</si>
  <si>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</si>
  <si>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</si>
  <si>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</si>
  <si>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</si>
  <si>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</si>
  <si>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</si>
  <si>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</si>
  <si>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</si>
  <si>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</si>
  <si>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</si>
  <si>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</si>
  <si>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</si>
  <si>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</si>
  <si>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</si>
  <si>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</si>
  <si>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</si>
  <si>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</si>
  <si>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</si>
  <si>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</si>
  <si>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</si>
  <si>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</si>
  <si>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</si>
  <si>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</si>
  <si>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</si>
  <si>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</si>
  <si>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</si>
  <si>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</si>
  <si>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</si>
  <si>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</si>
  <si>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</si>
  <si>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</si>
  <si>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</si>
  <si>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</si>
  <si>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</si>
  <si>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</si>
  <si>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</si>
  <si>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</si>
  <si>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</si>
  <si>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</si>
  <si>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</si>
  <si>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</si>
  <si>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</si>
  <si>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</si>
  <si>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</si>
  <si>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</si>
  <si>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</si>
  <si>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</si>
  <si>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</si>
  <si>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</si>
  <si>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</si>
  <si>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</si>
  <si>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</si>
  <si>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</si>
  <si>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</si>
  <si>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</si>
  <si>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</si>
  <si>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</si>
  <si>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</si>
  <si>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</si>
  <si>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</si>
  <si>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</si>
  <si>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</si>
  <si>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</si>
  <si>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</si>
  <si>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</si>
  <si>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</si>
  <si>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</si>
  <si>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</si>
  <si>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</si>
  <si>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</si>
  <si>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</si>
  <si>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</si>
  <si>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</si>
  <si>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</si>
  <si>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</si>
  <si>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</si>
  <si>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</si>
  <si>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</si>
  <si>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</si>
  <si>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</si>
  <si>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</si>
  <si>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</si>
  <si>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</si>
  <si>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</si>
  <si>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</si>
  <si>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</si>
  <si>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</si>
  <si>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</si>
  <si>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</si>
  <si>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</si>
  <si>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</si>
  <si>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</si>
  <si>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</si>
  <si>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</si>
  <si>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</si>
  <si>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</si>
  <si>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</si>
  <si>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</si>
  <si>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</si>
  <si>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</si>
  <si>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</si>
  <si>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</si>
  <si>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</si>
  <si>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</si>
  <si>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</si>
  <si>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</si>
  <si>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</si>
  <si>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</si>
  <si>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</si>
  <si>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</si>
  <si>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</si>
  <si>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</si>
  <si>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</si>
  <si>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</si>
  <si>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</si>
  <si>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</si>
  <si>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</si>
  <si>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</si>
  <si>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</si>
  <si>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</si>
  <si>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</si>
  <si>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</si>
  <si>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</si>
  <si>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</si>
  <si>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</si>
  <si>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</si>
  <si>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</si>
  <si>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</si>
  <si>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</si>
  <si>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</si>
  <si>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</si>
  <si>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</si>
  <si>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</si>
  <si>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</si>
  <si>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</si>
  <si>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</si>
  <si>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</si>
  <si>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</si>
  <si>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</si>
  <si>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</si>
  <si>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</si>
  <si>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</si>
  <si>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</si>
  <si>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</si>
  <si>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</si>
  <si>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</si>
  <si>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</si>
  <si>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</si>
  <si>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</si>
  <si>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</si>
  <si>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</si>
  <si>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</si>
  <si>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</si>
  <si>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</si>
  <si>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</si>
  <si>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</si>
  <si>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</si>
  <si>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</si>
  <si>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</si>
  <si>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</si>
  <si>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</si>
  <si>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</si>
  <si>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</si>
  <si>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</si>
  <si>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</si>
  <si>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</si>
  <si>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</si>
  <si>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</si>
  <si>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</si>
  <si>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</si>
  <si>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</si>
  <si>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</si>
  <si>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</si>
  <si>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</si>
  <si>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</si>
  <si>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</si>
  <si>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</si>
  <si>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</si>
  <si>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</si>
  <si>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</si>
  <si>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</si>
  <si>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</si>
  <si>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</si>
  <si>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</si>
  <si>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</si>
  <si>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</si>
  <si>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</si>
  <si>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</si>
  <si>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</si>
  <si>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</si>
  <si>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</si>
  <si>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</si>
  <si>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</si>
  <si>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</si>
  <si>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</si>
  <si>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</si>
  <si>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</si>
  <si>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</si>
  <si>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</si>
  <si>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</si>
  <si>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</si>
  <si>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</si>
  <si>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</si>
  <si>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</si>
  <si>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</si>
  <si>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</si>
  <si>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</si>
  <si>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</si>
  <si>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</si>
  <si>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</si>
  <si>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</si>
  <si>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</si>
  <si>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</si>
  <si>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</si>
  <si>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</si>
  <si>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</si>
  <si>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</si>
  <si>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</si>
  <si>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</si>
  <si>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</si>
  <si>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</si>
  <si>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</si>
  <si>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</si>
  <si>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</si>
  <si>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</si>
  <si>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</si>
  <si>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</si>
  <si>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</si>
  <si>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</si>
  <si>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</si>
  <si>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</si>
  <si>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</si>
  <si>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</si>
  <si>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</si>
  <si>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</si>
  <si>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</si>
  <si>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</si>
  <si>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</si>
  <si>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</si>
  <si>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</si>
  <si>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</si>
  <si>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</si>
  <si>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</si>
  <si>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</si>
  <si>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</si>
  <si>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</si>
  <si>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</si>
  <si>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</si>
  <si>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</si>
  <si>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</si>
  <si>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</si>
  <si>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</si>
  <si>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</si>
  <si>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</si>
  <si>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</si>
  <si>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</si>
  <si>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</si>
  <si>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</si>
  <si>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</si>
  <si>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</si>
  <si>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</si>
  <si>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</si>
  <si>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</si>
  <si>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</si>
  <si>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</si>
  <si>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</si>
  <si>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</si>
  <si>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</si>
  <si>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</si>
  <si>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</si>
  <si>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</si>
  <si>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</si>
  <si>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</si>
  <si>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</si>
  <si>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</si>
  <si>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</si>
  <si>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</si>
  <si>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</si>
  <si>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</si>
  <si>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</si>
  <si>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</si>
  <si>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</si>
  <si>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</si>
  <si>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</si>
  <si>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</si>
  <si>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</si>
  <si>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</si>
  <si>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</si>
  <si>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</si>
  <si>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</si>
  <si>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</si>
  <si>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</si>
  <si>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</si>
  <si>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</si>
  <si>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</si>
  <si>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</si>
  <si>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</si>
  <si>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</si>
  <si>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</si>
  <si>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</si>
  <si>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</si>
  <si>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</si>
  <si>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</si>
  <si>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</si>
  <si>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</si>
  <si>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</si>
  <si>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</si>
  <si>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</si>
  <si>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</si>
  <si>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</si>
  <si>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</si>
  <si>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</si>
  <si>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</si>
  <si>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</si>
  <si>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</si>
  <si>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</si>
  <si>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</si>
  <si>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</si>
  <si>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</si>
  <si>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</si>
  <si>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</si>
  <si>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</si>
  <si>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</si>
  <si>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</si>
  <si>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</si>
  <si>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</si>
  <si>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</si>
  <si>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</si>
  <si>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</si>
  <si>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</si>
  <si>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</si>
  <si>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</si>
  <si>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</si>
  <si>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</si>
  <si>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</si>
  <si>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</si>
  <si>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</si>
  <si>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</si>
  <si>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</si>
  <si>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</si>
  <si>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</si>
  <si>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</si>
  <si>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</si>
  <si>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</si>
  <si>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</si>
  <si>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</si>
  <si>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</si>
  <si>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</si>
  <si>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</si>
  <si>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</si>
  <si>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</si>
  <si>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</si>
  <si>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</si>
  <si>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</si>
  <si>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</si>
  <si>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</si>
  <si>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</si>
  <si>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</si>
  <si>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</si>
  <si>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</si>
  <si>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</si>
  <si>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</si>
  <si>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</si>
  <si>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</si>
  <si>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</si>
  <si>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</si>
  <si>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</si>
  <si>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</si>
  <si>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</si>
  <si>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</si>
  <si>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</si>
  <si>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</si>
  <si>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</si>
  <si>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</si>
  <si>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</si>
  <si>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</si>
  <si>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</si>
  <si>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</si>
  <si>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</si>
  <si>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</si>
  <si>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</si>
  <si>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</si>
  <si>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</si>
  <si>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</si>
  <si>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</si>
  <si>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</si>
  <si>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</si>
  <si>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</si>
  <si>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</si>
  <si>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</si>
  <si>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</si>
  <si>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</si>
  <si>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</si>
  <si>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</si>
  <si>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</si>
  <si>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</si>
  <si>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</si>
  <si>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</si>
  <si>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</si>
  <si>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</si>
  <si>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</si>
  <si>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</si>
  <si>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</si>
  <si>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</si>
  <si>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</si>
  <si>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</si>
  <si>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</si>
  <si>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</si>
  <si>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</si>
  <si>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</si>
  <si>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</si>
  <si>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</si>
  <si>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</si>
  <si>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</si>
  <si>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</si>
  <si>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</si>
  <si>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</si>
  <si>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</si>
  <si>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</si>
  <si>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</si>
  <si>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</si>
  <si>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</si>
  <si>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</si>
  <si>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</si>
  <si>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</si>
  <si>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</si>
  <si>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</si>
  <si>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</si>
  <si>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</si>
  <si>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</si>
  <si>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</si>
  <si>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</si>
  <si>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</si>
  <si>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</si>
  <si>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</si>
  <si>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</si>
  <si>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</si>
  <si>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</si>
  <si>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</si>
  <si>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</si>
  <si>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</si>
  <si>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</si>
  <si>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</si>
  <si>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</si>
  <si>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</si>
  <si>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</si>
  <si>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</si>
  <si>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</si>
  <si>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</si>
  <si>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</si>
  <si>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</si>
  <si>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</si>
  <si>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</si>
  <si>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</si>
  <si>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</si>
  <si>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</si>
  <si>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</si>
  <si>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</si>
  <si>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</si>
  <si>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</si>
  <si>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</si>
  <si>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</si>
  <si>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</si>
  <si>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</si>
  <si>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</si>
  <si>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</si>
  <si>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</si>
  <si>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</si>
  <si>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</si>
  <si>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</si>
  <si>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</si>
  <si>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</si>
  <si>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</si>
  <si>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</si>
  <si>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</si>
  <si>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</si>
  <si>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</si>
  <si>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</si>
  <si>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</si>
  <si>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</si>
  <si>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</si>
  <si>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</si>
  <si>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</si>
  <si>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</si>
  <si>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</si>
  <si>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</si>
  <si>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</si>
  <si>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</si>
  <si>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</si>
  <si>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</si>
  <si>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</si>
  <si>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</si>
  <si>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</si>
  <si>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</si>
  <si>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</si>
  <si>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</si>
  <si>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</si>
  <si>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</si>
  <si>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</si>
  <si>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</si>
  <si>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</si>
  <si>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</si>
  <si>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</si>
  <si>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</si>
  <si>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</si>
  <si>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</si>
  <si>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</si>
  <si>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</si>
  <si>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</si>
  <si>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</si>
  <si>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</si>
  <si>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</si>
  <si>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</si>
  <si>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</si>
  <si>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</si>
  <si>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</si>
  <si>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</si>
  <si>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</si>
  <si>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</si>
  <si>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</si>
  <si>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</si>
  <si>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</si>
  <si>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</si>
  <si>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</si>
  <si>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</si>
  <si>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</si>
  <si>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</si>
  <si>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</si>
  <si>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</si>
  <si>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</si>
  <si>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</si>
  <si>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</si>
  <si>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</si>
  <si>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</si>
  <si>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</si>
  <si>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</si>
  <si>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</si>
  <si>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</si>
  <si>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</si>
  <si>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</si>
  <si>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</si>
  <si>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</si>
  <si>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</si>
  <si>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</si>
  <si>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</si>
  <si>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</si>
  <si>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</si>
  <si>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</si>
  <si>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</si>
  <si>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</si>
  <si>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</si>
  <si>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</si>
  <si>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</si>
  <si>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</si>
  <si>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</si>
  <si>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</si>
  <si>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</si>
  <si>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</si>
  <si>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</si>
  <si>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</si>
  <si>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</si>
  <si>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</si>
  <si>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</si>
  <si>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</si>
  <si>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</si>
  <si>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</si>
  <si>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</si>
  <si>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</si>
  <si>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</si>
  <si>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</si>
  <si>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</si>
  <si>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</si>
  <si>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</si>
  <si>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</si>
  <si>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</si>
  <si>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</si>
  <si>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</si>
  <si>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</si>
  <si>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</si>
  <si>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</si>
  <si>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</si>
  <si>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</si>
  <si>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</si>
  <si>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</si>
  <si>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</si>
  <si>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</si>
  <si>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</si>
  <si>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</si>
  <si>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</si>
  <si>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</si>
  <si>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</si>
  <si>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</si>
  <si>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</si>
  <si>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</si>
  <si>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</si>
  <si>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</si>
  <si>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</si>
  <si>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</si>
  <si>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</si>
  <si>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</si>
  <si>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</si>
  <si>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</si>
  <si>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</si>
  <si>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</si>
  <si>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</si>
  <si>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</si>
  <si>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</si>
  <si>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</si>
  <si>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</si>
  <si>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</si>
  <si>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</si>
  <si>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</si>
  <si>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</si>
  <si>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</si>
  <si>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</si>
  <si>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</si>
  <si>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</si>
  <si>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</si>
  <si>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</si>
  <si>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</si>
  <si>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</si>
  <si>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</si>
  <si>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</si>
  <si>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</si>
  <si>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</si>
  <si>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</si>
  <si>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</si>
  <si>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</si>
  <si>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</si>
  <si>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</si>
  <si>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</si>
  <si>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</si>
  <si>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</si>
  <si>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</si>
  <si>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</si>
  <si>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</si>
  <si>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</si>
  <si>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</si>
  <si>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</si>
  <si>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</si>
  <si>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</si>
  <si>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</si>
  <si>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</si>
  <si>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</si>
  <si>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</si>
  <si>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</si>
  <si>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</si>
  <si>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</si>
  <si>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</si>
  <si>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</si>
  <si>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</si>
  <si>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</si>
  <si>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</si>
  <si>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</si>
  <si>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</si>
  <si>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</si>
  <si>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</si>
  <si>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</si>
  <si>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</si>
  <si>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</si>
  <si>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</si>
  <si>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</si>
  <si>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</si>
  <si>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</si>
  <si>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</si>
  <si>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</si>
  <si>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</si>
  <si>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</si>
  <si>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</si>
  <si>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</si>
  <si>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</si>
  <si>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</si>
  <si>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</si>
  <si>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</si>
  <si>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</si>
  <si>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</si>
  <si>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</si>
  <si>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</si>
  <si>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</si>
  <si>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</si>
  <si>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</si>
  <si>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</si>
  <si>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</si>
  <si>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</si>
  <si>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</si>
  <si>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</si>
  <si>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</si>
  <si>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</si>
  <si>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</si>
  <si>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</si>
  <si>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</si>
  <si>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</si>
  <si>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</si>
  <si>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</si>
  <si>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</si>
  <si>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</si>
  <si>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</si>
  <si>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</si>
  <si>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</si>
  <si>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</si>
  <si>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</si>
  <si>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</si>
  <si>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</si>
  <si>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</si>
  <si>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</si>
  <si>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</si>
  <si>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</si>
  <si>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</si>
  <si>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</si>
  <si>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</si>
  <si>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</si>
  <si>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</si>
  <si>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</si>
  <si>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</si>
  <si>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</si>
  <si>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</si>
  <si>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</si>
  <si>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</si>
  <si>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</si>
  <si>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</si>
  <si>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</si>
  <si>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</si>
  <si>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</si>
  <si>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</si>
  <si>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</si>
  <si>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</si>
  <si>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</si>
  <si>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</si>
  <si>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</si>
  <si>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</si>
  <si>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</si>
  <si>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</si>
  <si>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</si>
  <si>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</si>
  <si>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</si>
  <si>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</si>
  <si>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</si>
  <si>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</si>
  <si>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</si>
  <si>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</si>
  <si>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</si>
  <si>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</si>
  <si>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</si>
  <si>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</si>
  <si>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</si>
  <si>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</si>
  <si>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</si>
  <si>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</si>
  <si>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</si>
  <si>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</si>
  <si>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</si>
  <si>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</si>
  <si>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</si>
  <si>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</si>
  <si>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</si>
  <si>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</si>
  <si>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</si>
  <si>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</si>
  <si>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</si>
  <si>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</si>
  <si>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</si>
  <si>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</si>
  <si>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</si>
  <si>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</si>
  <si>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</si>
  <si>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</si>
  <si>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</si>
  <si>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</si>
  <si>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</si>
  <si>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</si>
  <si>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</si>
  <si>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</si>
  <si>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</si>
  <si>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</si>
  <si>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</si>
  <si>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</si>
  <si>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</si>
  <si>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</si>
  <si>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</si>
  <si>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</si>
  <si>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</si>
  <si>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</si>
  <si>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</si>
  <si>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</si>
  <si>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</si>
  <si>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</si>
  <si>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</si>
  <si>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</si>
  <si>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</si>
  <si>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</si>
  <si>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</si>
  <si>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</si>
  <si>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</si>
  <si>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</si>
  <si>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</si>
  <si>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</si>
  <si>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</si>
  <si>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</si>
  <si>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</si>
  <si>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</si>
  <si>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</si>
  <si>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</si>
  <si>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</si>
  <si>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</si>
  <si>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</si>
  <si>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</si>
  <si>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</si>
  <si>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</si>
  <si>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</si>
  <si>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</si>
  <si>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</si>
  <si>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</si>
  <si>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</si>
  <si>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</si>
  <si>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</si>
  <si>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</si>
  <si>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</si>
  <si>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</si>
  <si>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</si>
  <si>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</si>
  <si>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</si>
  <si>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</si>
  <si>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</si>
  <si>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</si>
  <si>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</si>
  <si>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</si>
  <si>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</si>
  <si>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</si>
  <si>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</si>
  <si>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</si>
  <si>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</si>
  <si>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</si>
  <si>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</si>
  <si>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</si>
  <si>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</si>
  <si>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</si>
  <si>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</si>
  <si>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</si>
  <si>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</si>
  <si>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</si>
  <si>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</si>
  <si>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</si>
  <si>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</si>
  <si>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</si>
  <si>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</si>
  <si>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</si>
  <si>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</si>
  <si>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</si>
  <si>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</si>
  <si>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</si>
  <si>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</si>
  <si>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</si>
  <si>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</si>
  <si>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</si>
  <si>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</si>
  <si>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</si>
  <si>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</si>
  <si>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</si>
  <si>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</si>
  <si>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</si>
  <si>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</si>
  <si>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</si>
  <si>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</si>
  <si>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</si>
  <si>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</si>
  <si>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</si>
  <si>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</si>
  <si>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</si>
  <si>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</si>
  <si>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</si>
  <si>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</si>
  <si>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</si>
  <si>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</si>
  <si>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</si>
  <si>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</si>
  <si>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</si>
  <si>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</si>
  <si>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</si>
  <si>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</si>
  <si>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</si>
  <si>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</si>
  <si>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</si>
  <si>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</si>
  <si>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</si>
  <si>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</si>
  <si>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</si>
  <si>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</si>
  <si>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</si>
  <si>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</si>
  <si>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</si>
  <si>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</si>
  <si>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</si>
  <si>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</si>
  <si>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</si>
  <si>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</si>
  <si>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</si>
  <si>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</si>
  <si>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</si>
  <si>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</si>
  <si>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</si>
  <si>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</si>
  <si>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</si>
  <si>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</si>
  <si>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</si>
  <si>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</si>
  <si>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</si>
  <si>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</si>
  <si>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</si>
  <si>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</si>
  <si>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</si>
  <si>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</si>
  <si>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</si>
  <si>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</si>
  <si>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</si>
  <si>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</si>
  <si>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</si>
  <si>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</si>
  <si>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</si>
  <si>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</si>
  <si>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</si>
  <si>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</si>
  <si>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</si>
  <si>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</si>
  <si>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</si>
  <si>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</si>
  <si>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</si>
  <si>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</si>
  <si>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</si>
  <si>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</si>
  <si>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</si>
  <si>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</si>
  <si>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</si>
  <si>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</si>
  <si>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</si>
  <si>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</si>
  <si>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</si>
  <si>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</si>
  <si>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</si>
  <si>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</si>
  <si>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</si>
  <si>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</si>
  <si>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</si>
  <si>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</si>
  <si>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</si>
  <si>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</si>
  <si>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</si>
  <si>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</si>
  <si>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</si>
  <si>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</si>
  <si>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</si>
  <si>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</si>
  <si>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</si>
  <si>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</si>
  <si>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</si>
  <si>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</si>
  <si>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</si>
  <si>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</si>
  <si>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</si>
  <si>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</si>
  <si>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</si>
  <si>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</si>
  <si>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</si>
  <si>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</si>
  <si>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</si>
  <si>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</si>
  <si>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</si>
  <si>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</si>
  <si>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</si>
  <si>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</si>
  <si>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</si>
  <si>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</si>
  <si>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</si>
  <si>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</si>
  <si>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</si>
  <si>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</si>
  <si>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</si>
  <si>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</si>
  <si>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</si>
  <si>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</si>
  <si>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</si>
  <si>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</si>
  <si>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</si>
  <si>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</si>
  <si>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</si>
  <si>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</si>
  <si>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</si>
  <si>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</si>
  <si>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</si>
  <si>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</si>
  <si>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</si>
  <si>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</si>
  <si>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</si>
  <si>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</si>
  <si>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</si>
  <si>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</si>
  <si>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</si>
  <si>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</si>
  <si>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</si>
  <si>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</si>
  <si>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</si>
  <si>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</si>
  <si>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</si>
  <si>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</si>
  <si>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</si>
  <si>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</si>
  <si>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</si>
  <si>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</si>
  <si>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</si>
  <si>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</si>
  <si>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</si>
  <si>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</si>
  <si>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</si>
  <si>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</si>
  <si>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</si>
  <si>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</si>
  <si>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</si>
  <si>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</si>
  <si>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</si>
  <si>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</si>
  <si>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</si>
  <si>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</si>
  <si>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</si>
  <si>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</si>
  <si>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</si>
  <si>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</si>
  <si>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</si>
  <si>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</si>
  <si>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</si>
  <si>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</si>
  <si>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</si>
  <si>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</si>
  <si>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</si>
  <si>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</si>
  <si>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</si>
  <si>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</si>
  <si>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</si>
  <si>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</si>
  <si>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</si>
  <si>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</si>
  <si>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</si>
  <si>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</si>
  <si>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</si>
  <si>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</si>
  <si>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</si>
  <si>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</si>
  <si>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</si>
  <si>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</si>
  <si>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</si>
  <si>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</si>
  <si>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</si>
  <si>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</si>
  <si>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</si>
  <si>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</si>
  <si>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</si>
  <si>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</si>
  <si>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</si>
  <si>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</si>
  <si>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</si>
  <si>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</si>
  <si>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</si>
  <si>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</si>
  <si>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</si>
  <si>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</si>
  <si>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</si>
  <si>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</si>
  <si>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</si>
  <si>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</si>
  <si>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</si>
  <si>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</si>
  <si>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</si>
  <si>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</si>
  <si>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</si>
  <si>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</si>
  <si>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</si>
  <si>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</si>
  <si>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</si>
  <si>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</si>
  <si>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</si>
  <si>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</si>
  <si>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</si>
  <si>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</si>
  <si>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</si>
  <si>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</si>
  <si>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</si>
  <si>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</si>
  <si>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</si>
  <si>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</si>
  <si>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</si>
  <si>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</si>
  <si>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</si>
  <si>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</si>
  <si>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</si>
  <si>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</si>
  <si>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</si>
  <si>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</si>
  <si>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</si>
  <si>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</si>
  <si>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</si>
  <si>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</si>
  <si>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</si>
  <si>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</si>
  <si>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</si>
  <si>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</si>
  <si>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</si>
  <si>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</si>
  <si>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</si>
  <si>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</si>
  <si>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</si>
  <si>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</si>
  <si>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</si>
  <si>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</si>
  <si>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</si>
  <si>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</si>
  <si>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</si>
  <si>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</si>
  <si>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</si>
  <si>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</si>
  <si>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</si>
  <si>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</si>
  <si>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</si>
  <si>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</si>
  <si>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</si>
  <si>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</si>
  <si>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</si>
  <si>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</si>
  <si>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</si>
  <si>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</si>
  <si>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</si>
  <si>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</si>
  <si>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</si>
  <si>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</si>
  <si>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</si>
  <si>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</si>
  <si>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</si>
  <si>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</si>
  <si>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</si>
  <si>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</si>
  <si>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</si>
  <si>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</si>
  <si>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</si>
  <si>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</si>
  <si>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</si>
  <si>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</si>
  <si>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</si>
  <si>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</si>
  <si>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</si>
  <si>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</si>
  <si>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</si>
  <si>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</si>
  <si>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</si>
  <si>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</si>
  <si>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</si>
  <si>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</si>
  <si>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</si>
  <si>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</si>
  <si>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</si>
  <si>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</si>
  <si>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</si>
  <si>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</si>
  <si>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</si>
  <si>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</si>
  <si>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</si>
  <si>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</si>
  <si>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</si>
  <si>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</si>
  <si>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</si>
  <si>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</si>
  <si>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</si>
  <si>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</si>
  <si>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</si>
  <si>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</si>
  <si>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</si>
  <si>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</si>
  <si>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</si>
  <si>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</si>
  <si>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</si>
  <si>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</si>
  <si>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</si>
  <si>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</si>
  <si>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</si>
  <si>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</si>
  <si>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</si>
  <si>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</si>
  <si>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</si>
  <si>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</si>
  <si>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</si>
  <si>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</si>
  <si>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</si>
  <si>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</si>
  <si>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</si>
  <si>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</si>
  <si>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</si>
  <si>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</si>
  <si>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</si>
  <si>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</si>
  <si>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</si>
  <si>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</si>
  <si>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</si>
  <si>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</si>
  <si>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</si>
  <si>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</si>
  <si>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</si>
  <si>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</si>
  <si>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</si>
  <si>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</si>
  <si>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</si>
  <si>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</si>
  <si>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</si>
  <si>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</si>
  <si>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</si>
  <si>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</si>
  <si>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</si>
  <si>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</si>
  <si>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</si>
  <si>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</si>
  <si>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</si>
  <si>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</si>
  <si>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</si>
  <si>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</si>
  <si>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</si>
  <si>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</si>
  <si>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</si>
  <si>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</si>
  <si>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</si>
  <si>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</si>
  <si>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</si>
  <si>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</si>
  <si>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</si>
  <si>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</si>
  <si>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</si>
  <si>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</si>
  <si>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</si>
  <si>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</si>
  <si>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</si>
  <si>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</si>
  <si>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</si>
  <si>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</si>
  <si>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</si>
  <si>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</si>
  <si>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</si>
  <si>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</si>
  <si>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</si>
  <si>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</si>
  <si>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</si>
  <si>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</si>
  <si>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</si>
  <si>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</si>
  <si>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</si>
  <si>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</si>
  <si>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</si>
  <si>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</si>
  <si>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</si>
  <si>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</si>
  <si>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</si>
  <si>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</si>
  <si>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</si>
  <si>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</si>
  <si>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</si>
  <si>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</si>
  <si>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</si>
  <si>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</si>
  <si>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</si>
  <si>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</si>
  <si>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</si>
  <si>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</si>
  <si>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</si>
  <si>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</si>
  <si>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</si>
  <si>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</si>
  <si>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</si>
  <si>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</si>
  <si>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</si>
  <si>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</si>
  <si>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</si>
  <si>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</si>
  <si>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</si>
  <si>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</si>
  <si>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</si>
  <si>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</si>
  <si>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</si>
  <si>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</si>
  <si>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</si>
  <si>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</si>
  <si>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</si>
  <si>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</si>
  <si>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</si>
  <si>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</si>
  <si>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</si>
  <si>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</si>
  <si>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</si>
  <si>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</si>
  <si>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</si>
  <si>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</si>
  <si>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</si>
  <si>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</si>
  <si>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</si>
  <si>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</si>
  <si>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</si>
  <si>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</si>
  <si>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</si>
  <si>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</si>
  <si>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</si>
  <si>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</si>
  <si>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</si>
  <si>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</si>
  <si>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</si>
  <si>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</si>
  <si>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</si>
  <si>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</si>
  <si>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</si>
  <si>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</si>
  <si>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</si>
  <si>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</si>
  <si>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</si>
  <si>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</si>
  <si>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</si>
  <si>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</si>
  <si>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</si>
  <si>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</si>
  <si>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</si>
  <si>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</si>
  <si>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</si>
  <si>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</si>
  <si>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</si>
  <si>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</si>
  <si>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</si>
  <si>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</si>
  <si>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</si>
  <si>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</si>
  <si>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</si>
  <si>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</si>
  <si>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</si>
  <si>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</si>
  <si>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</si>
  <si>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</si>
  <si>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</si>
  <si>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</si>
  <si>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</si>
  <si>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</si>
  <si>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</si>
  <si>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</si>
  <si>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</si>
  <si>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</si>
  <si>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</si>
  <si>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</si>
  <si>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</si>
  <si>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</si>
  <si>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</si>
  <si>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</si>
  <si>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</si>
  <si>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</si>
  <si>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</si>
  <si>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</si>
  <si>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</si>
  <si>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</si>
  <si>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</si>
  <si>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</si>
  <si>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</si>
  <si>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</si>
  <si>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</si>
  <si>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</si>
  <si>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</si>
  <si>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</si>
  <si>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</si>
  <si>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</si>
  <si>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</si>
  <si>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</si>
  <si>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</si>
  <si>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</si>
  <si>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</si>
  <si>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</si>
  <si>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</si>
  <si>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</si>
  <si>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</si>
  <si>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</si>
  <si>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</si>
  <si>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</si>
  <si>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</si>
  <si>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</si>
  <si>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</si>
  <si>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</si>
  <si>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</si>
  <si>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</si>
  <si>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</si>
  <si>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</si>
  <si>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</si>
  <si>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</si>
  <si>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</si>
  <si>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</si>
  <si>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</si>
  <si>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</si>
  <si>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</si>
  <si>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</si>
  <si>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</si>
  <si>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</si>
  <si>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</si>
  <si>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</si>
  <si>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</si>
  <si>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</si>
  <si>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</si>
  <si>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</si>
  <si>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</si>
  <si>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</si>
  <si>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</si>
  <si>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</si>
  <si>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</si>
  <si>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</si>
  <si>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</si>
  <si>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</si>
  <si>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</si>
  <si>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</si>
  <si>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</si>
  <si>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</si>
  <si>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</si>
  <si>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</si>
  <si>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</si>
  <si>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</si>
  <si>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</si>
  <si>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</si>
  <si>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</si>
  <si>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</si>
  <si>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</si>
  <si>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</si>
  <si>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</si>
  <si>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</si>
  <si>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</si>
  <si>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</si>
  <si>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</si>
  <si>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</si>
  <si>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</si>
  <si>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</si>
  <si>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</si>
  <si>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</si>
  <si>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</si>
  <si>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</si>
  <si>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</si>
  <si>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</si>
  <si>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</si>
  <si>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</si>
  <si>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</si>
  <si>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</si>
  <si>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</si>
  <si>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</si>
  <si>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</si>
  <si>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</si>
  <si>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</si>
  <si>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</si>
  <si>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</si>
  <si>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</si>
  <si>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</si>
  <si>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</si>
  <si>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</si>
  <si>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</si>
  <si>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</si>
  <si>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</si>
  <si>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</si>
  <si>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</si>
  <si>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</si>
  <si>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</si>
  <si>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</si>
  <si>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</si>
  <si>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</si>
  <si>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</si>
  <si>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</si>
  <si>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</si>
  <si>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</si>
  <si>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</si>
  <si>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</si>
  <si>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</si>
  <si>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</si>
  <si>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</si>
  <si>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</si>
  <si>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</si>
  <si>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</si>
  <si>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</si>
  <si>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</si>
  <si>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</si>
  <si>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</si>
  <si>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</si>
  <si>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</si>
  <si>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</si>
  <si>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</si>
  <si>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</si>
  <si>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</si>
  <si>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</si>
  <si>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</si>
  <si>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</si>
  <si>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</si>
  <si>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</si>
  <si>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</si>
  <si>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</si>
  <si>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</si>
  <si>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</si>
  <si>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</si>
  <si>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</si>
  <si>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</si>
  <si>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</si>
  <si>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</si>
  <si>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</si>
  <si>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</si>
  <si>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</si>
  <si>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</si>
  <si>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</si>
  <si>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</si>
  <si>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</si>
  <si>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</si>
  <si>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</si>
  <si>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</si>
  <si>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</si>
  <si>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</si>
  <si>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</si>
  <si>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</si>
  <si>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</si>
  <si>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</si>
  <si>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</si>
  <si>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</si>
  <si>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</si>
  <si>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</si>
  <si>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</si>
  <si>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</si>
  <si>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</si>
  <si>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</si>
  <si>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</si>
  <si>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</si>
  <si>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</si>
  <si>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</si>
  <si>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</si>
  <si>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</si>
  <si>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</si>
  <si>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</si>
  <si>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</si>
  <si>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</si>
  <si>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</si>
  <si>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</si>
  <si>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</si>
  <si>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</si>
  <si>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</si>
  <si>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</si>
  <si>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</si>
  <si>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</si>
  <si>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</si>
  <si>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</si>
  <si>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</si>
  <si>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</si>
  <si>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</si>
  <si>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</si>
  <si>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</si>
  <si>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</si>
  <si>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</si>
  <si>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</si>
  <si>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</si>
  <si>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</si>
  <si>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</si>
  <si>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</si>
  <si>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</si>
  <si>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</si>
  <si>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</si>
  <si>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</si>
  <si>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</si>
  <si>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</si>
  <si>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</si>
  <si>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</si>
  <si>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</si>
  <si>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</si>
  <si>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</si>
  <si>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</si>
  <si>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</si>
  <si>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</si>
  <si>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</si>
  <si>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</si>
  <si>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</si>
  <si>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</si>
  <si>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</si>
  <si>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</si>
  <si>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</si>
  <si>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</si>
  <si>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</si>
  <si>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</si>
  <si>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</si>
  <si>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</si>
  <si>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</si>
  <si>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</si>
  <si>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</si>
  <si>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</si>
  <si>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</si>
  <si>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</si>
  <si>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</si>
  <si>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</si>
  <si>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</si>
  <si>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</si>
  <si>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</si>
  <si>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</si>
  <si>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</si>
  <si>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</si>
  <si>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</si>
  <si>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</si>
  <si>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</si>
  <si>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</si>
  <si>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</si>
  <si>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</si>
  <si>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</si>
  <si>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</si>
  <si>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</si>
  <si>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</si>
  <si>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</si>
  <si>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</si>
  <si>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</si>
  <si>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</si>
  <si>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</si>
  <si>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</si>
  <si>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</si>
  <si>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</si>
  <si>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</si>
  <si>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</si>
  <si>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</si>
  <si>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</si>
  <si>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</si>
  <si>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</si>
  <si>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</si>
  <si>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</si>
  <si>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</si>
  <si>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</si>
  <si>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</si>
  <si>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</si>
  <si>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</si>
  <si>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</si>
  <si>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</si>
  <si>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</si>
  <si>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</si>
  <si>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</si>
  <si>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</si>
  <si>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</si>
  <si>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</si>
  <si>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</si>
  <si>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</si>
  <si>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</si>
  <si>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</si>
  <si>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</si>
  <si>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</si>
  <si>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</si>
  <si>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</si>
  <si>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</si>
  <si>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</si>
  <si>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</si>
  <si>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</si>
  <si>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</si>
  <si>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</si>
  <si>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</si>
  <si>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</si>
  <si>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</si>
  <si>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</si>
  <si>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</si>
  <si>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</si>
  <si>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</si>
  <si>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</si>
  <si>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</si>
  <si>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</si>
  <si>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</si>
  <si>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</si>
  <si>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</si>
  <si>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</si>
  <si>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</si>
  <si>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</si>
  <si>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</si>
  <si>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</si>
  <si>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</si>
  <si>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</si>
  <si>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</si>
  <si>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</si>
  <si>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</si>
  <si>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</si>
  <si>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</si>
  <si>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</si>
  <si>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</si>
  <si>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</si>
  <si>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</si>
  <si>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</si>
  <si>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</si>
  <si>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</si>
  <si>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</si>
  <si>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</si>
  <si>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</si>
  <si>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</si>
  <si>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</si>
  <si>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</si>
  <si>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</si>
  <si>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</si>
  <si>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</si>
  <si>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</si>
  <si>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</si>
  <si>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</si>
  <si>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</si>
  <si>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</si>
  <si>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</si>
  <si>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</si>
  <si>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</si>
  <si>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</si>
  <si>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</si>
  <si>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</si>
  <si>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</si>
  <si>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</si>
  <si>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</si>
  <si>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</si>
  <si>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</si>
  <si>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</si>
  <si>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</si>
  <si>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</si>
  <si>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</si>
  <si>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</si>
  <si>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</si>
  <si>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</si>
  <si>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</si>
  <si>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</si>
  <si>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</si>
  <si>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</si>
  <si>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</si>
  <si>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</si>
  <si>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</si>
  <si>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</si>
  <si>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</si>
  <si>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</si>
  <si>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</si>
  <si>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</si>
  <si>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</si>
  <si>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</si>
  <si>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</si>
  <si>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</si>
  <si>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</si>
  <si>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</si>
  <si>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</si>
  <si>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</si>
  <si>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</si>
  <si>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</si>
  <si>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</si>
  <si>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</si>
  <si>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</si>
  <si>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</si>
  <si>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</si>
  <si>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</si>
  <si>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</si>
  <si>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</si>
  <si>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</si>
  <si>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</si>
  <si>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</si>
  <si>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</si>
  <si>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</si>
  <si>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</si>
  <si>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</si>
  <si>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</si>
  <si>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</si>
  <si>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</si>
  <si>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</si>
  <si>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</si>
  <si>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</si>
  <si>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</si>
  <si>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</si>
  <si>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</si>
  <si>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</si>
  <si>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</si>
  <si>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</si>
  <si>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</si>
  <si>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</si>
  <si>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</si>
  <si>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</si>
  <si>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</si>
  <si>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</si>
  <si>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</si>
  <si>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</si>
  <si>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</si>
  <si>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</si>
  <si>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</si>
  <si>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</si>
  <si>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</si>
  <si>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</si>
  <si>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</si>
  <si>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</si>
  <si>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</si>
  <si>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</si>
  <si>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</si>
  <si>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</si>
  <si>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</si>
  <si>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</si>
  <si>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</si>
  <si>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</si>
  <si>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</si>
  <si>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</si>
  <si>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</si>
  <si>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</si>
  <si>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</si>
  <si>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</si>
  <si>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</si>
  <si>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</si>
  <si>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</si>
  <si>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</si>
  <si>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</si>
  <si>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</si>
  <si>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</si>
  <si>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</si>
  <si>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</si>
  <si>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</si>
  <si>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</si>
  <si>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</si>
  <si>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</si>
  <si>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</si>
  <si>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</si>
  <si>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</si>
  <si>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</si>
  <si>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</si>
  <si>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</si>
  <si>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</si>
  <si>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</si>
  <si>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</si>
  <si>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</si>
  <si>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</si>
  <si>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</si>
  <si>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</si>
  <si>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</si>
  <si>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</si>
  <si>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</si>
  <si>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</si>
  <si>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</si>
  <si>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</si>
  <si>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</si>
  <si>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</si>
  <si>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</si>
  <si>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</si>
  <si>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</si>
  <si>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</si>
  <si>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</si>
  <si>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</si>
  <si>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</si>
  <si>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</si>
  <si>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</si>
  <si>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</si>
  <si>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</si>
  <si>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</si>
  <si>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</si>
  <si>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</si>
  <si>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</si>
  <si>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</si>
  <si>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</si>
  <si>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</si>
  <si>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</si>
  <si>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</si>
  <si>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</si>
  <si>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</si>
  <si>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</si>
  <si>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</si>
  <si>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</si>
  <si>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</si>
  <si>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</si>
  <si>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</si>
  <si>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</si>
  <si>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</si>
  <si>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</si>
  <si>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</si>
  <si>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</si>
  <si>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</si>
  <si>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</si>
  <si>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</si>
  <si>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</si>
  <si>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</si>
  <si>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</si>
  <si>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</si>
  <si>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</si>
  <si>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</si>
  <si>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</si>
  <si>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</si>
  <si>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</si>
  <si>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</si>
  <si>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</si>
  <si>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</si>
  <si>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</si>
  <si>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</si>
  <si>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</si>
  <si>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</si>
  <si>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</si>
  <si>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</si>
  <si>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</si>
  <si>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</si>
  <si>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</si>
  <si>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</si>
  <si>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</si>
  <si>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</si>
  <si>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</si>
  <si>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</si>
  <si>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</si>
  <si>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</si>
  <si>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</si>
  <si>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</si>
  <si>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</si>
  <si>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</si>
  <si>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</si>
  <si>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</si>
  <si>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</si>
  <si>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</si>
  <si>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</si>
  <si>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</si>
  <si>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</si>
  <si>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</si>
  <si>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</si>
  <si>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</si>
  <si>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</si>
  <si>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</si>
  <si>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</si>
  <si>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</si>
  <si>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</si>
  <si>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</si>
  <si>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</si>
  <si>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</si>
  <si>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</si>
  <si>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</si>
  <si>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</si>
  <si>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</si>
  <si>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</si>
  <si>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</si>
  <si>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</si>
  <si>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</si>
  <si>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</si>
  <si>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</si>
  <si>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</si>
  <si>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</si>
  <si>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</si>
  <si>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</si>
  <si>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</si>
  <si>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</si>
  <si>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</si>
  <si>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</si>
  <si>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</si>
  <si>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</si>
  <si>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</si>
  <si>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</si>
  <si>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</si>
  <si>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</si>
  <si>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</si>
  <si>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</si>
  <si>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</si>
  <si>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</si>
  <si>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</si>
  <si>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</si>
  <si>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</si>
  <si>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</si>
  <si>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</si>
  <si>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</si>
  <si>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</si>
  <si>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</si>
  <si>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</si>
  <si>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</si>
  <si>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</si>
  <si>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</si>
  <si>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</si>
  <si>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</si>
  <si>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</si>
  <si>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</si>
  <si>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</si>
  <si>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</si>
  <si>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</si>
  <si>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</si>
  <si>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</si>
  <si>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</si>
  <si>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</si>
  <si>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</si>
  <si>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</si>
  <si>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</si>
  <si>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</si>
  <si>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</si>
  <si>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</si>
  <si>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</si>
  <si>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</si>
  <si>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</si>
  <si>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</si>
  <si>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</si>
  <si>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</si>
  <si>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</si>
  <si>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</si>
  <si>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</si>
  <si>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</si>
  <si>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</si>
  <si>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</si>
  <si>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</si>
  <si>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</si>
  <si>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</si>
  <si>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</si>
  <si>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</si>
  <si>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</si>
  <si>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</si>
  <si>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</si>
  <si>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</si>
  <si>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</si>
  <si>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</si>
  <si>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</si>
  <si>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</si>
  <si>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</si>
  <si>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</si>
  <si>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</si>
  <si>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</si>
  <si>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</si>
  <si>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</si>
  <si>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</si>
  <si>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</si>
  <si>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</si>
  <si>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</si>
  <si>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</si>
  <si>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</si>
  <si>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</si>
  <si>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</si>
  <si>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</si>
  <si>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</si>
  <si>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</si>
  <si>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</si>
  <si>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</si>
  <si>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</si>
  <si>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</si>
  <si>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</si>
  <si>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</si>
  <si>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</si>
  <si>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</si>
  <si>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</si>
  <si>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</si>
  <si>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</si>
  <si>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</si>
  <si>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</si>
  <si>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</si>
  <si>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</si>
  <si>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</si>
  <si>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</si>
  <si>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</si>
  <si>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</si>
  <si>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</si>
  <si>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</si>
  <si>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</si>
  <si>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</si>
  <si>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</si>
  <si>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</si>
  <si>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</si>
  <si>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</si>
  <si>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</si>
  <si>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</si>
  <si>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</si>
  <si>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</si>
  <si>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</si>
  <si>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</si>
  <si>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</si>
  <si>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</si>
  <si>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</si>
  <si>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</si>
  <si>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</si>
  <si>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</si>
  <si>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</si>
  <si>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</si>
  <si>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</si>
  <si>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</si>
  <si>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</si>
  <si>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</si>
  <si>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</si>
  <si>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</si>
  <si>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</si>
  <si>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</si>
  <si>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</si>
  <si>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</si>
  <si>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</si>
  <si>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</si>
  <si>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</si>
  <si>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</si>
  <si>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</si>
  <si>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</si>
  <si>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</si>
  <si>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</si>
  <si>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</si>
  <si>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</si>
  <si>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</si>
  <si>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</si>
  <si>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</si>
  <si>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</si>
  <si>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</si>
  <si>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</si>
  <si>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</si>
  <si>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</si>
  <si>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</si>
  <si>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</si>
  <si>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</si>
  <si>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</si>
  <si>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</si>
  <si>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</si>
  <si>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</si>
  <si>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</si>
  <si>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</si>
  <si>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</si>
  <si>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</si>
  <si>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</si>
  <si>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</si>
  <si>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</si>
  <si>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</si>
  <si>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</si>
  <si>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</si>
  <si>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</si>
  <si>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</si>
  <si>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</si>
  <si>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</si>
  <si>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</si>
  <si>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</si>
  <si>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</si>
  <si>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</si>
  <si>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</si>
  <si>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</si>
  <si>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</si>
  <si>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</si>
  <si>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</si>
  <si>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</si>
  <si>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</si>
  <si>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</si>
  <si>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</si>
  <si>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</si>
  <si>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</si>
  <si>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</si>
  <si>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</si>
  <si>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</si>
  <si>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</si>
  <si>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</si>
  <si>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</si>
  <si>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</si>
  <si>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</si>
  <si>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</si>
  <si>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</si>
  <si>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</si>
  <si>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</si>
  <si>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</si>
  <si>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</si>
  <si>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</si>
  <si>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</si>
  <si>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</si>
  <si>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</si>
  <si>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</si>
  <si>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</si>
  <si>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</si>
  <si>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</si>
  <si>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</si>
  <si>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</si>
  <si>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</si>
  <si>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</si>
  <si>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</si>
  <si>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</si>
  <si>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</si>
  <si>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</si>
  <si>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</si>
  <si>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</si>
  <si>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</si>
  <si>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</si>
  <si>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</si>
  <si>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</si>
  <si>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</si>
  <si>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</si>
  <si>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</si>
  <si>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</si>
  <si>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</si>
  <si>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</si>
  <si>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</si>
  <si>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</si>
  <si>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</si>
  <si>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</si>
  <si>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</si>
  <si>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</si>
  <si>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</si>
  <si>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</si>
  <si>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</si>
  <si>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</si>
  <si>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</si>
  <si>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</si>
  <si>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</si>
  <si>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</si>
  <si>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</si>
  <si>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</si>
  <si>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</si>
  <si>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</si>
  <si>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</si>
  <si>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</si>
  <si>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</si>
  <si>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</si>
  <si>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</si>
  <si>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</si>
  <si>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</si>
  <si>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</si>
  <si>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</si>
  <si>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</si>
  <si>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</si>
  <si>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</si>
  <si>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</si>
  <si>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</si>
  <si>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</si>
  <si>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</si>
  <si>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</si>
  <si>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</si>
  <si>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</si>
  <si>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</si>
  <si>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</si>
  <si>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</si>
  <si>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</si>
  <si>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</si>
  <si>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</si>
  <si>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</si>
  <si>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</si>
  <si>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</si>
  <si>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</si>
  <si>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</si>
  <si>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</si>
  <si>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</si>
  <si>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</si>
  <si>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</si>
  <si>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</si>
  <si>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</si>
  <si>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</si>
  <si>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</si>
  <si>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</si>
  <si>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</si>
  <si>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</si>
  <si>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</si>
  <si>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</si>
  <si>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</si>
  <si>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</si>
  <si>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</si>
  <si>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</si>
  <si>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</si>
  <si>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</si>
  <si>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</si>
  <si>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</si>
  <si>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</si>
  <si>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</si>
  <si>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</si>
  <si>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</si>
  <si>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</si>
  <si>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</si>
  <si>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</si>
  <si>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</si>
  <si>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</si>
  <si>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</si>
  <si>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</si>
  <si>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</si>
  <si>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</si>
  <si>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</si>
  <si>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</si>
  <si>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</si>
  <si>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</si>
  <si>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</si>
  <si>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</si>
  <si>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</si>
  <si>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</si>
  <si>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</si>
  <si>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</si>
  <si>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</si>
  <si>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</si>
  <si>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</si>
  <si>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</si>
  <si>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</si>
  <si>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</si>
  <si>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</si>
  <si>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</si>
  <si>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</si>
  <si>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</si>
  <si>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</si>
  <si>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</si>
  <si>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</si>
  <si>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</si>
  <si>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</si>
  <si>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</si>
  <si>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</si>
  <si>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</si>
  <si>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</si>
  <si>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</si>
  <si>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</si>
  <si>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</si>
  <si>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</si>
  <si>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</si>
  <si>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</si>
  <si>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</si>
  <si>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</si>
  <si>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</si>
  <si>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</si>
  <si>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</si>
  <si>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</si>
  <si>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</si>
  <si>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</si>
  <si>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</si>
  <si>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</si>
  <si>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</si>
  <si>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</si>
  <si>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</si>
  <si>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</si>
  <si>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</si>
  <si>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</si>
  <si>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</si>
  <si>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</si>
  <si>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</si>
  <si>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</si>
  <si>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</si>
  <si>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</si>
  <si>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</si>
  <si>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</si>
  <si>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</si>
  <si>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</si>
  <si>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</si>
  <si>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</si>
  <si>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</si>
  <si>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</si>
  <si>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</si>
  <si>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</si>
  <si>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</si>
  <si>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</si>
  <si>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</si>
  <si>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</si>
  <si>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</si>
  <si>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</si>
  <si>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</si>
  <si>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</si>
  <si>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</si>
  <si>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</si>
  <si>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</si>
  <si>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</si>
  <si>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</si>
  <si>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</si>
  <si>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</si>
  <si>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</si>
  <si>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</si>
  <si>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</si>
  <si>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</si>
  <si>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</si>
  <si>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</si>
  <si>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</si>
  <si>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</si>
  <si>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</si>
  <si>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</si>
  <si>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</si>
  <si>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</si>
  <si>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</si>
  <si>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</si>
  <si>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</si>
  <si>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</si>
  <si>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</si>
  <si>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</si>
  <si>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</si>
  <si>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</si>
  <si>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</si>
  <si>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</si>
  <si>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</si>
  <si>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</si>
  <si>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</si>
  <si>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</si>
  <si>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</si>
  <si>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</si>
  <si>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</si>
  <si>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</si>
  <si>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</si>
  <si>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</si>
  <si>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</si>
  <si>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</si>
  <si>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</si>
  <si>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</si>
  <si>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</si>
  <si>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</si>
  <si>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</si>
  <si>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</si>
  <si>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</si>
  <si>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</si>
  <si>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</si>
  <si>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</si>
  <si>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</si>
  <si>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</si>
  <si>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</si>
  <si>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</si>
  <si>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</si>
  <si>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</si>
  <si>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</si>
  <si>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</si>
  <si>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</si>
  <si>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</si>
  <si>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</si>
  <si>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</si>
  <si>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</si>
  <si>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</si>
  <si>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</si>
  <si>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</si>
  <si>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</si>
  <si>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</si>
  <si>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</si>
  <si>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</si>
  <si>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</si>
  <si>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</si>
  <si>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</si>
  <si>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</si>
  <si>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</si>
  <si>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</si>
  <si>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</si>
  <si>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</si>
  <si>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</si>
  <si>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</si>
  <si>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</si>
  <si>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</si>
  <si>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</si>
  <si>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</si>
  <si>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</si>
  <si>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</si>
  <si>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</si>
  <si>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</si>
  <si>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</si>
  <si>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</si>
  <si>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</si>
  <si>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</si>
  <si>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</si>
  <si>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</si>
  <si>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</si>
  <si>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</si>
  <si>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</si>
  <si>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</si>
  <si>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</si>
  <si>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</si>
  <si>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</si>
  <si>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</si>
  <si>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</si>
  <si>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</si>
  <si>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</si>
  <si>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</si>
  <si>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</si>
  <si>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</si>
  <si>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</si>
  <si>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</si>
  <si>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</si>
  <si>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</si>
  <si>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</si>
  <si>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</si>
  <si>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</si>
  <si>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</si>
  <si>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</si>
  <si>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</si>
  <si>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</si>
  <si>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</si>
  <si>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</si>
  <si>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</si>
  <si>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</si>
  <si>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</si>
  <si>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</si>
  <si>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</si>
  <si>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</si>
  <si>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</si>
  <si>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</si>
  <si>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</si>
  <si>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</si>
  <si>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</si>
  <si>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</si>
  <si>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</si>
  <si>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</si>
  <si>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</si>
  <si>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</si>
  <si>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</si>
  <si>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</si>
  <si>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</si>
  <si>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</si>
  <si>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</si>
  <si>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</si>
  <si>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</si>
  <si>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</si>
  <si>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</si>
  <si>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</si>
  <si>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</si>
  <si>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</si>
  <si>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</si>
  <si>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</si>
  <si>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</si>
  <si>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</si>
  <si>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</si>
  <si>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</si>
  <si>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</si>
  <si>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</si>
  <si>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</si>
  <si>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</si>
  <si>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</si>
  <si>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</si>
  <si>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</si>
  <si>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</si>
  <si>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</si>
  <si>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</si>
  <si>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</si>
  <si>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</si>
  <si>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</si>
  <si>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</si>
  <si>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</si>
  <si>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</si>
  <si>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</si>
  <si>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</si>
  <si>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</si>
  <si>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</si>
  <si>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</si>
  <si>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</si>
  <si>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</si>
  <si>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</si>
  <si>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</si>
  <si>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</si>
  <si>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</si>
  <si>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</si>
  <si>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</si>
  <si>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</si>
  <si>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</si>
  <si>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</si>
  <si>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</si>
  <si>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</si>
  <si>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</si>
  <si>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</si>
  <si>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</si>
  <si>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</si>
  <si>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</si>
  <si>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</si>
  <si>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</si>
  <si>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</si>
  <si>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</si>
  <si>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</si>
  <si>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</si>
  <si>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</si>
  <si>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</si>
  <si>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</si>
  <si>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</si>
  <si>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</si>
  <si>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</si>
  <si>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</si>
  <si>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</si>
  <si>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</si>
  <si>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</si>
  <si>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</si>
  <si>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</si>
  <si>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</si>
  <si>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</si>
  <si>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</si>
  <si>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</si>
  <si>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</si>
  <si>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</si>
  <si>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</si>
  <si>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</si>
  <si>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</si>
  <si>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</si>
  <si>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</si>
  <si>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</si>
  <si>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</si>
  <si>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</si>
  <si>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</si>
  <si>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</si>
  <si>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</si>
  <si>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</si>
  <si>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</si>
  <si>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</si>
  <si>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</si>
  <si>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</si>
  <si>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</si>
  <si>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</si>
  <si>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</si>
  <si>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</si>
  <si>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</si>
  <si>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</si>
  <si>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</si>
  <si>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</si>
  <si>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</si>
  <si>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</si>
  <si>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</si>
  <si>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</si>
  <si>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</si>
  <si>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</si>
  <si>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</si>
  <si>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</si>
  <si>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</si>
  <si>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</si>
  <si>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</si>
  <si>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</si>
  <si>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</si>
  <si>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</si>
  <si>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</si>
  <si>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</si>
  <si>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</si>
  <si>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</si>
  <si>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</si>
  <si>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</si>
  <si>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</si>
  <si>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</si>
  <si>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</si>
  <si>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</si>
  <si>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</si>
  <si>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</si>
  <si>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</si>
  <si>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</si>
  <si>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</si>
  <si>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</si>
  <si>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</si>
  <si>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</si>
  <si>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</si>
  <si>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</si>
  <si>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</si>
  <si>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</si>
  <si>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</si>
  <si>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</si>
  <si>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</si>
  <si>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</si>
  <si>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</si>
  <si>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</si>
  <si>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</si>
  <si>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</si>
  <si>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</si>
  <si>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</si>
  <si>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</si>
  <si>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</si>
  <si>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</si>
  <si>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</si>
  <si>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</si>
  <si>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</si>
  <si>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</si>
  <si>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</si>
  <si>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</si>
  <si>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</si>
  <si>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</si>
  <si>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</si>
  <si>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</si>
  <si>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</si>
  <si>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</si>
  <si>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</si>
  <si>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</si>
  <si>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</si>
  <si>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</si>
  <si>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</si>
  <si>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</si>
  <si>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</si>
  <si>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</si>
  <si>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</si>
  <si>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</si>
  <si>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</si>
  <si>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</si>
  <si>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</si>
  <si>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</si>
  <si>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</si>
  <si>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</si>
  <si>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</si>
  <si>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</si>
  <si>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</si>
  <si>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</si>
  <si>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</si>
  <si>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</si>
  <si>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</si>
  <si>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</si>
  <si>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</si>
  <si>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</si>
  <si>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</si>
  <si>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</si>
  <si>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</si>
  <si>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</si>
  <si>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</si>
  <si>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</si>
  <si>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</si>
  <si>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</si>
  <si>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</si>
  <si>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</si>
  <si>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</si>
  <si>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</si>
  <si>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</si>
  <si>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</si>
  <si>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</si>
  <si>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</si>
  <si>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</si>
  <si>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</si>
  <si>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</si>
  <si>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</si>
  <si>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</si>
  <si>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</si>
  <si>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</si>
  <si>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</si>
  <si>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</si>
  <si>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</si>
  <si>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</si>
  <si>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</si>
  <si>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</si>
  <si>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</si>
  <si>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</si>
  <si>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</si>
  <si>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</si>
  <si>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</si>
  <si>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</si>
  <si>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</si>
  <si>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</si>
  <si>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</si>
  <si>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</si>
  <si>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</si>
  <si>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</si>
  <si>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</si>
  <si>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</si>
  <si>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</si>
  <si>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</si>
  <si>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</si>
  <si>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</si>
  <si>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</si>
  <si>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</si>
  <si>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</si>
  <si>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</si>
  <si>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</si>
  <si>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</si>
  <si>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</si>
  <si>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</si>
  <si>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</si>
  <si>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</si>
  <si>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</si>
  <si>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</si>
  <si>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</si>
  <si>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</si>
  <si>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</si>
  <si>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</si>
  <si>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</si>
  <si>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</si>
  <si>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</si>
  <si>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</si>
  <si>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</si>
  <si>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</si>
  <si>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</si>
  <si>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</si>
  <si>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</si>
  <si>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</si>
  <si>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</si>
  <si>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</si>
  <si>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</si>
  <si>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</si>
  <si>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</si>
  <si>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</si>
  <si>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</si>
  <si>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</si>
  <si>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</si>
  <si>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</si>
  <si>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</si>
  <si>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</si>
  <si>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</si>
  <si>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</si>
  <si>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</si>
  <si>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</si>
  <si>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</si>
  <si>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</si>
  <si>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</si>
  <si>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</si>
  <si>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</si>
  <si>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</si>
  <si>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</si>
  <si>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</si>
  <si>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</si>
  <si>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</si>
  <si>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</si>
  <si>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</si>
  <si>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</si>
  <si>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</si>
  <si>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</si>
  <si>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</si>
  <si>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</si>
  <si>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</si>
  <si>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</si>
  <si>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</si>
  <si>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</si>
  <si>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</si>
  <si>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</si>
  <si>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</si>
  <si>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</si>
  <si>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</si>
  <si>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</si>
  <si>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</si>
  <si>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</si>
  <si>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</si>
  <si>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</si>
  <si>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</si>
  <si>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</si>
  <si>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</si>
  <si>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</si>
  <si>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</si>
  <si>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</si>
  <si>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</si>
  <si>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</si>
  <si>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</si>
  <si>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</si>
  <si>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</si>
  <si>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</si>
  <si>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</si>
  <si>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</si>
  <si>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</si>
  <si>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</si>
  <si>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</si>
  <si>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</si>
  <si>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</si>
  <si>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</si>
  <si>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</si>
  <si>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</si>
  <si>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</si>
  <si>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</si>
  <si>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</si>
  <si>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</si>
  <si>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</si>
  <si>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</si>
  <si>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</si>
  <si>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</si>
  <si>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</si>
  <si>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</si>
  <si>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</si>
  <si>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</si>
  <si>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</si>
  <si>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</si>
  <si>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</si>
  <si>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</si>
  <si>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</si>
  <si>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</si>
  <si>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</si>
  <si>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</si>
  <si>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</si>
  <si>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</si>
  <si>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</si>
  <si>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</si>
  <si>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</si>
  <si>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</si>
  <si>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</si>
  <si>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</si>
  <si>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</si>
  <si>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</si>
  <si>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</si>
  <si>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</si>
  <si>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</si>
  <si>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</si>
  <si>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</si>
  <si>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</si>
  <si>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</si>
  <si>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</si>
  <si>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</si>
  <si>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</si>
  <si>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</si>
  <si>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</si>
  <si>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</si>
  <si>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</si>
  <si>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</si>
  <si>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</si>
  <si>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</si>
  <si>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</si>
  <si>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</si>
  <si>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</si>
  <si>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</si>
  <si>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</si>
  <si>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</si>
  <si>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</si>
  <si>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</si>
  <si>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</si>
  <si>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</si>
  <si>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</si>
  <si>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</si>
  <si>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</si>
  <si>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</si>
  <si>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</si>
  <si>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</si>
  <si>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</si>
  <si>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</si>
  <si>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</si>
  <si>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</si>
  <si>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</si>
  <si>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</si>
  <si>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</si>
  <si>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</si>
  <si>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</si>
  <si>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</si>
  <si>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</si>
  <si>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</si>
  <si>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</si>
  <si>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</si>
  <si>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</si>
  <si>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</si>
  <si>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</si>
  <si>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</si>
  <si>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</si>
  <si>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</si>
  <si>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</si>
  <si>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</si>
  <si>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</si>
  <si>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</si>
  <si>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</si>
  <si>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</si>
  <si>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</si>
  <si>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</si>
  <si>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</si>
  <si>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</si>
  <si>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</si>
  <si>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</si>
  <si>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</si>
  <si>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</si>
  <si>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</si>
  <si>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</si>
  <si>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</si>
  <si>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</si>
  <si>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</si>
  <si>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</si>
  <si>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</si>
  <si>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</si>
  <si>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</si>
  <si>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</si>
  <si>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</si>
  <si>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</si>
  <si>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</si>
  <si>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</si>
  <si>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</si>
  <si>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</si>
  <si>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</si>
  <si>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</si>
  <si>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</si>
  <si>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</si>
  <si>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</si>
  <si>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</si>
  <si>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</si>
  <si>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</si>
  <si>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</si>
  <si>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</si>
  <si>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</si>
  <si>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</si>
  <si>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</si>
  <si>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</si>
  <si>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</si>
  <si>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</si>
  <si>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</si>
  <si>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</si>
  <si>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</si>
  <si>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</si>
  <si>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</si>
  <si>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</si>
  <si>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</si>
  <si>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</si>
  <si>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</si>
  <si>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</si>
  <si>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</si>
  <si>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</si>
  <si>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</si>
  <si>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</si>
  <si>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</si>
  <si>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</si>
  <si>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</si>
  <si>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</si>
  <si>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</si>
  <si>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</si>
  <si>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</si>
  <si>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</si>
  <si>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</si>
  <si>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</si>
  <si>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</si>
  <si>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</si>
  <si>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</si>
  <si>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</si>
  <si>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</si>
  <si>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</si>
  <si>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</si>
  <si>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</si>
  <si>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</si>
  <si>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</si>
  <si>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</si>
  <si>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</si>
  <si>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</si>
  <si>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</si>
  <si>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</si>
  <si>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</si>
  <si>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</si>
  <si>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</si>
  <si>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</si>
  <si>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</si>
  <si>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</si>
  <si>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</si>
  <si>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</si>
  <si>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</si>
  <si>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</si>
  <si>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</si>
  <si>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</si>
  <si>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</si>
  <si>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</si>
  <si>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</si>
  <si>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</si>
  <si>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</si>
  <si>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</si>
  <si>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</si>
  <si>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</si>
  <si>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</si>
  <si>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</si>
  <si>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</si>
  <si>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</si>
  <si>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</si>
  <si>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</si>
  <si>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</si>
  <si>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</si>
  <si>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</si>
  <si>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</si>
  <si>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</si>
  <si>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</si>
  <si>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</si>
  <si>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</si>
  <si>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</si>
  <si>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</si>
  <si>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</si>
  <si>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</si>
  <si>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</si>
  <si>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</si>
  <si>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</si>
  <si>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</si>
  <si>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</si>
  <si>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</si>
  <si>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</si>
  <si>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</si>
  <si>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</si>
  <si>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</si>
  <si>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</si>
  <si>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</si>
  <si>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</si>
  <si>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</si>
  <si>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</si>
  <si>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</si>
  <si>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</si>
  <si>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</si>
  <si>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</si>
  <si>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</si>
  <si>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</si>
  <si>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</si>
  <si>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</si>
  <si>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</si>
  <si>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</si>
  <si>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</si>
  <si>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</si>
  <si>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</si>
  <si>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</si>
  <si>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</si>
  <si>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</si>
  <si>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</si>
  <si>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</si>
  <si>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</si>
  <si>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</si>
  <si>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</si>
  <si>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</si>
  <si>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</si>
  <si>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</si>
  <si>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</si>
  <si>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</si>
  <si>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</si>
  <si>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</si>
  <si>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</si>
  <si>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</si>
  <si>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</si>
  <si>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</si>
  <si>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</si>
  <si>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</si>
  <si>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</si>
  <si>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</si>
  <si>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</si>
  <si>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</si>
  <si>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</si>
  <si>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</si>
  <si>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</si>
  <si>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</si>
  <si>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</si>
  <si>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</si>
  <si>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</si>
  <si>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</si>
  <si>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</si>
  <si>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</si>
  <si>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</si>
  <si>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</si>
  <si>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</si>
  <si>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</si>
  <si>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</si>
  <si>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</si>
  <si>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</si>
  <si>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</si>
  <si>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</si>
  <si>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</si>
  <si>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</si>
  <si>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</si>
  <si>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</si>
  <si>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</si>
  <si>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</si>
  <si>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</si>
  <si>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</si>
  <si>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</si>
  <si>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</si>
  <si>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</si>
  <si>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</si>
  <si>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</si>
  <si>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</si>
  <si>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</si>
  <si>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</si>
  <si>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</si>
  <si>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</si>
  <si>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</si>
  <si>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</si>
  <si>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</si>
  <si>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</si>
  <si>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</si>
  <si>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</si>
  <si>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</si>
  <si>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</si>
  <si>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</si>
  <si>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</si>
  <si>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</si>
  <si>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</si>
  <si>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</si>
  <si>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</si>
  <si>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</si>
  <si>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</si>
  <si>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</si>
  <si>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</si>
  <si>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</si>
  <si>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</si>
  <si>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</si>
  <si>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</si>
  <si>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</si>
  <si>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</si>
  <si>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</si>
  <si>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</si>
  <si>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</si>
  <si>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</si>
  <si>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</si>
  <si>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</si>
  <si>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</si>
  <si>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</si>
  <si>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</si>
  <si>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</si>
  <si>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</si>
  <si>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</si>
  <si>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</si>
  <si>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</si>
  <si>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</si>
  <si>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</si>
  <si>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</si>
  <si>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</si>
  <si>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</si>
  <si>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</si>
  <si>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</si>
  <si>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</si>
  <si>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</si>
  <si>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</si>
  <si>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</si>
  <si>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</si>
  <si>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</si>
  <si>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</si>
  <si>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</si>
  <si>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</si>
  <si>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</si>
  <si>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</si>
  <si>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</si>
  <si>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</si>
  <si>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</si>
  <si>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</si>
  <si>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</si>
  <si>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</si>
  <si>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</si>
  <si>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</si>
  <si>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</si>
  <si>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</si>
  <si>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</si>
  <si>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</si>
  <si>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</si>
  <si>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</si>
  <si>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</si>
  <si>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</si>
  <si>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</si>
  <si>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</si>
  <si>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</si>
  <si>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</si>
  <si>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</si>
  <si>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</si>
  <si>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</si>
  <si>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</si>
  <si>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</si>
  <si>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</si>
  <si>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</si>
  <si>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</si>
  <si>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</si>
  <si>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</si>
  <si>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</si>
  <si>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</si>
  <si>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</si>
  <si>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</si>
  <si>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</si>
  <si>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</si>
  <si>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</si>
  <si>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</si>
  <si>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</si>
  <si>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</si>
  <si>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</si>
  <si>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</si>
  <si>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</si>
  <si>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</si>
  <si>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</si>
  <si>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</si>
  <si>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</si>
  <si>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</si>
  <si>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</si>
  <si>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</si>
  <si>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</si>
  <si>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</si>
  <si>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</si>
  <si>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</si>
  <si>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</si>
  <si>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</si>
  <si>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</si>
  <si>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</si>
  <si>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</si>
  <si>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</si>
  <si>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</si>
  <si>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</si>
  <si>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</si>
  <si>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</si>
  <si>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</si>
  <si>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</si>
  <si>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</si>
  <si>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</si>
  <si>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</si>
  <si>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</si>
  <si>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</si>
  <si>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</si>
  <si>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</si>
  <si>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</si>
  <si>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</si>
  <si>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</si>
  <si>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</si>
  <si>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</si>
  <si>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</si>
  <si>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</si>
  <si>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</si>
  <si>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</si>
  <si>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</si>
  <si>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</si>
  <si>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</si>
  <si>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</si>
  <si>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</si>
  <si>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</si>
  <si>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</si>
  <si>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</si>
  <si>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</si>
  <si>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</si>
  <si>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</si>
  <si>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</si>
  <si>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</si>
  <si>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</si>
  <si>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</si>
  <si>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</si>
  <si>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</si>
  <si>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</si>
  <si>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</si>
  <si>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</si>
  <si>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</si>
  <si>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</si>
  <si>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</si>
  <si>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</si>
  <si>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</si>
  <si>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</si>
  <si>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</si>
  <si>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</si>
  <si>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</si>
  <si>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</si>
  <si>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</si>
  <si>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</si>
  <si>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</si>
  <si>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</si>
  <si>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</si>
  <si>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</si>
  <si>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</si>
  <si>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</si>
  <si>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</si>
  <si>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</si>
  <si>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</si>
  <si>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</si>
  <si>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</si>
  <si>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</si>
  <si>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</si>
  <si>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</si>
  <si>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</si>
  <si>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</si>
  <si>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</si>
  <si>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</si>
  <si>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</si>
  <si>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</si>
  <si>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</si>
  <si>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</si>
  <si>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</si>
  <si>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</si>
  <si>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</si>
  <si>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</si>
  <si>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</si>
  <si>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</si>
  <si>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</si>
  <si>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</si>
  <si>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</si>
  <si>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</si>
  <si>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</si>
  <si>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</si>
  <si>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</si>
  <si>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</si>
  <si>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</si>
  <si>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</si>
  <si>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</si>
  <si>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</si>
  <si>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</si>
  <si>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</si>
  <si>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</si>
  <si>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</si>
  <si>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</si>
  <si>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</si>
  <si>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</si>
  <si>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</si>
  <si>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</si>
  <si>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</si>
  <si>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</si>
  <si>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</si>
  <si>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</si>
  <si>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</si>
  <si>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</si>
  <si>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</si>
  <si>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</si>
  <si>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</si>
  <si>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</si>
  <si>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</si>
  <si>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</si>
  <si>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</si>
  <si>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</si>
  <si>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</si>
  <si>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</si>
  <si>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</si>
  <si>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</si>
  <si>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</si>
  <si>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</si>
  <si>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</si>
  <si>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</si>
  <si>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</si>
  <si>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</si>
  <si>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</si>
  <si>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</si>
  <si>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</si>
  <si>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</si>
  <si>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</si>
  <si>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</si>
  <si>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</si>
  <si>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</si>
  <si>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</si>
  <si>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</si>
  <si>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</si>
  <si>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</si>
  <si>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</si>
  <si>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</si>
  <si>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</si>
  <si>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</si>
  <si>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</si>
  <si>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</si>
  <si>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</si>
  <si>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</si>
  <si>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</si>
  <si>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</si>
  <si>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</si>
  <si>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</si>
  <si>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</si>
  <si>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</si>
  <si>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</si>
  <si>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</si>
  <si>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</si>
  <si>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</si>
  <si>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</si>
  <si>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</si>
  <si>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</si>
  <si>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</si>
  <si>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</si>
  <si>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</si>
  <si>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</si>
  <si>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</si>
  <si>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</si>
  <si>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</si>
  <si>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</si>
  <si>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</si>
  <si>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</si>
  <si>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</si>
  <si>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</si>
  <si>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</si>
  <si>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</si>
  <si>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</si>
  <si>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</si>
  <si>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</si>
  <si>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</si>
  <si>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</si>
  <si>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</si>
  <si>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</si>
  <si>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</si>
  <si>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</si>
  <si>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</si>
  <si>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</si>
  <si>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</si>
  <si>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</si>
  <si>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</si>
  <si>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</si>
  <si>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</si>
  <si>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</si>
  <si>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</si>
  <si>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</si>
  <si>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</si>
  <si>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</si>
  <si>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</si>
  <si>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</si>
  <si>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</si>
  <si>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</si>
  <si>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</si>
  <si>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</si>
  <si>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</si>
  <si>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</si>
  <si>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</si>
  <si>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</si>
  <si>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</si>
  <si>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</si>
  <si>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</si>
  <si>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</si>
  <si>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</si>
  <si>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</si>
  <si>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</si>
  <si>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</si>
  <si>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</si>
  <si>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</si>
  <si>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</si>
  <si>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</si>
  <si>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</si>
  <si>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</si>
  <si>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</si>
  <si>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</si>
  <si>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</si>
  <si>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</si>
  <si>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</si>
  <si>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</si>
  <si>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</si>
  <si>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</si>
  <si>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</si>
  <si>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</si>
  <si>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</si>
  <si>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</si>
  <si>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</si>
  <si>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</si>
  <si>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</si>
  <si>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</si>
  <si>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</si>
  <si>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</si>
  <si>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</si>
  <si>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</si>
  <si>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</si>
  <si>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</si>
  <si>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</si>
  <si>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</si>
  <si>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</si>
  <si>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</si>
  <si>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</si>
  <si>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</si>
  <si>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</si>
  <si>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</si>
  <si>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</si>
  <si>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</si>
  <si>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</si>
  <si>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</si>
  <si>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</si>
  <si>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</si>
  <si>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</si>
  <si>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</si>
  <si>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</si>
  <si>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</si>
  <si>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</si>
  <si>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</si>
  <si>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</si>
  <si>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</si>
  <si>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</si>
  <si>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</si>
  <si>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</si>
  <si>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</si>
  <si>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</si>
  <si>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</si>
  <si>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</si>
  <si>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</si>
  <si>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</si>
  <si>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</si>
  <si>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</si>
  <si>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</si>
  <si>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</si>
  <si>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</si>
  <si>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</si>
  <si>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</si>
  <si>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</si>
  <si>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</si>
  <si>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</si>
  <si>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</si>
  <si>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</si>
  <si>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</si>
  <si>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</si>
  <si>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</si>
  <si>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</si>
  <si>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</si>
  <si>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</si>
  <si>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</si>
  <si>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</si>
  <si>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</si>
  <si>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</si>
  <si>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</si>
  <si>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</si>
  <si>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</si>
  <si>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</si>
  <si>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</si>
  <si>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</si>
  <si>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</si>
  <si>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</si>
  <si>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</si>
  <si>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</si>
  <si>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</si>
  <si>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</si>
  <si>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</si>
  <si>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</si>
  <si>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</si>
  <si>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</si>
  <si>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</si>
  <si>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</si>
  <si>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</si>
  <si>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</si>
  <si>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</si>
  <si>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</si>
  <si>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</si>
  <si>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</si>
  <si>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</si>
  <si>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</si>
  <si>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</si>
  <si>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</si>
  <si>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</si>
  <si>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</si>
  <si>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</si>
  <si>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</si>
  <si>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</si>
  <si>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</si>
  <si>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</si>
  <si>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</si>
  <si>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</si>
  <si>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</si>
  <si>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</si>
  <si>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</si>
  <si>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</si>
  <si>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</si>
  <si>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</si>
  <si>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</si>
  <si>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</si>
  <si>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</si>
  <si>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</si>
  <si>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</si>
  <si>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</si>
  <si>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</si>
  <si>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</si>
  <si>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</si>
  <si>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</si>
  <si>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</si>
  <si>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</si>
  <si>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</si>
  <si>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</si>
  <si>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</si>
  <si>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</si>
  <si>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</si>
  <si>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</si>
  <si>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</si>
  <si>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</si>
  <si>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</si>
  <si>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</si>
  <si>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</si>
  <si>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</si>
  <si>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</si>
  <si>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</si>
  <si>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</si>
  <si>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</si>
  <si>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</si>
  <si>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</si>
  <si>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</si>
  <si>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</si>
  <si>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</si>
  <si>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</si>
  <si>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</si>
  <si>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</si>
  <si>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</si>
  <si>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</si>
  <si>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</si>
  <si>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</si>
  <si>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</si>
  <si>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</si>
  <si>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</si>
  <si>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</si>
  <si>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</si>
  <si>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</si>
  <si>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</si>
  <si>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</si>
  <si>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</si>
  <si>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</si>
  <si>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</si>
  <si>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</si>
  <si>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</si>
  <si>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</si>
  <si>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</si>
  <si>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</si>
  <si>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</si>
  <si>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</si>
  <si>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</si>
  <si>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</si>
  <si>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</si>
  <si>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</si>
  <si>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</si>
  <si>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</si>
  <si>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</si>
  <si>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</si>
  <si>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</si>
  <si>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</si>
  <si>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</si>
  <si>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</si>
  <si>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</si>
  <si>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</si>
  <si>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</si>
  <si>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</si>
  <si>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</si>
  <si>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</si>
  <si>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</si>
  <si>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</si>
  <si>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</si>
  <si>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</si>
  <si>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</si>
  <si>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</si>
  <si>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</si>
  <si>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</si>
  <si>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</si>
  <si>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</si>
  <si>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</si>
  <si>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</si>
  <si>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</si>
  <si>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</si>
  <si>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</si>
  <si>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</si>
  <si>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</si>
  <si>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</si>
  <si>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</si>
  <si>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</si>
  <si>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</si>
  <si>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</si>
  <si>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</si>
  <si>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</si>
  <si>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</si>
  <si>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</si>
  <si>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</si>
  <si>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</si>
  <si>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</si>
  <si>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</si>
  <si>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</si>
  <si>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</si>
  <si>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</si>
  <si>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</si>
  <si>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</si>
  <si>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</si>
  <si>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</si>
  <si>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</si>
  <si>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</si>
  <si>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</si>
  <si>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</si>
  <si>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</si>
  <si>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</si>
  <si>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</si>
  <si>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</si>
  <si>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</si>
  <si>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</si>
  <si>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</si>
  <si>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</si>
  <si>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</si>
  <si>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</si>
  <si>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</si>
  <si>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</si>
  <si>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</si>
  <si>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</si>
  <si>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</si>
  <si>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</si>
  <si>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</si>
  <si>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</si>
  <si>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</si>
  <si>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</si>
  <si>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</si>
  <si>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</si>
  <si>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</si>
  <si>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</si>
  <si>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</si>
  <si>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</si>
  <si>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</si>
  <si>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</si>
  <si>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</si>
  <si>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</si>
  <si>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</si>
  <si>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</si>
  <si>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</si>
  <si>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</si>
  <si>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</si>
  <si>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</si>
  <si>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</si>
  <si>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</si>
  <si>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</si>
  <si>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</si>
  <si>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</si>
  <si>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</si>
  <si>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</si>
  <si>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</si>
  <si>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</si>
  <si>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</si>
  <si>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</si>
  <si>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</si>
  <si>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</si>
  <si>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</si>
  <si>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</si>
  <si>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</si>
  <si>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</si>
  <si>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</si>
  <si>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</si>
  <si>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</si>
  <si>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</si>
  <si>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</si>
  <si>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</si>
  <si>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</si>
  <si>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</si>
  <si>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</si>
  <si>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</si>
  <si>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</si>
  <si>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</si>
  <si>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</si>
  <si>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</si>
  <si>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</si>
  <si>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</si>
  <si>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</si>
  <si>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</si>
  <si>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</si>
  <si>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</si>
  <si>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</si>
  <si>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</si>
  <si>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</si>
  <si>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</si>
  <si>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</si>
  <si>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</si>
  <si>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</si>
  <si>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</si>
  <si>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</si>
  <si>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</si>
  <si>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</si>
  <si>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</si>
  <si>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</si>
  <si>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</si>
  <si>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</si>
  <si>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</si>
  <si>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</si>
  <si>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</si>
  <si>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</si>
  <si>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</si>
  <si>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</si>
  <si>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</si>
  <si>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</si>
  <si>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</si>
  <si>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</si>
  <si>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</si>
  <si>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</si>
  <si>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</si>
  <si>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</si>
  <si>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</si>
  <si>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</si>
  <si>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</si>
  <si>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</si>
  <si>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</si>
  <si>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</si>
  <si>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</si>
  <si>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</si>
  <si>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</si>
  <si>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</si>
  <si>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</si>
  <si>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</si>
  <si>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</si>
  <si>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</si>
  <si>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</si>
  <si>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</si>
  <si>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</si>
  <si>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</si>
  <si>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</si>
  <si>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</si>
  <si>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</si>
  <si>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</si>
  <si>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</si>
  <si>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</si>
  <si>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</si>
  <si>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</si>
  <si>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</si>
  <si>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</si>
  <si>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</si>
  <si>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</si>
  <si>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</si>
  <si>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</si>
  <si>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</si>
  <si>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</si>
  <si>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</si>
  <si>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</si>
  <si>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</si>
  <si>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</si>
  <si>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</si>
  <si>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</si>
  <si>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</si>
  <si>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</si>
  <si>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</si>
  <si>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</si>
  <si>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</si>
  <si>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</si>
  <si>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</si>
  <si>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</si>
  <si>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</si>
  <si>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</si>
  <si>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</si>
  <si>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</si>
  <si>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</si>
  <si>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</si>
  <si>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</si>
  <si>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</si>
  <si>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</si>
  <si>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</si>
  <si>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</si>
  <si>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</si>
  <si>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</si>
  <si>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</si>
  <si>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</si>
  <si>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</si>
  <si>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</si>
  <si>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</si>
  <si>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</si>
  <si>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</si>
  <si>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</si>
  <si>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</si>
  <si>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</si>
  <si>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</si>
  <si>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</si>
  <si>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</si>
  <si>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</si>
  <si>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</si>
  <si>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</si>
  <si>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</si>
  <si>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</si>
  <si>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</si>
  <si>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</si>
  <si>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</si>
  <si>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</si>
  <si>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</si>
  <si>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</si>
  <si>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</si>
  <si>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</si>
  <si>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</si>
  <si>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</si>
  <si>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</si>
  <si>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</si>
  <si>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</si>
  <si>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</si>
  <si>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</si>
  <si>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</si>
  <si>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</si>
  <si>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</si>
  <si>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</si>
  <si>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</si>
  <si>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</si>
  <si>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</si>
  <si>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</si>
  <si>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</si>
  <si>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</si>
  <si>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</si>
  <si>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</si>
  <si>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</si>
  <si>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</si>
  <si>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</si>
  <si>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</si>
  <si>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</si>
  <si>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</si>
  <si>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</si>
  <si>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</si>
  <si>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</si>
  <si>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</si>
  <si>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</si>
  <si>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</si>
  <si>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</si>
  <si>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</si>
  <si>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</si>
  <si>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</si>
  <si>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</si>
  <si>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</si>
  <si>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</si>
  <si>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</si>
  <si>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</si>
  <si>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</si>
  <si>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</si>
  <si>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</si>
  <si>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</si>
  <si>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</si>
  <si>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</si>
  <si>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</si>
  <si>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</si>
  <si>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</si>
  <si>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</si>
  <si>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</si>
  <si>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</si>
  <si>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</si>
  <si>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</si>
  <si>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</si>
  <si>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</si>
  <si>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</si>
  <si>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</si>
  <si>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</si>
  <si>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</si>
  <si>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</si>
  <si>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</si>
  <si>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</si>
  <si>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</si>
  <si>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</si>
  <si>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</si>
  <si>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</si>
  <si>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</si>
  <si>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</si>
  <si>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</si>
  <si>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</si>
  <si>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</si>
  <si>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</si>
  <si>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</si>
  <si>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</si>
  <si>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</si>
  <si>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</si>
  <si>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</si>
  <si>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</si>
  <si>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</si>
  <si>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</si>
  <si>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</si>
  <si>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</si>
  <si>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</si>
  <si>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</si>
  <si>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</si>
  <si>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</si>
  <si>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</si>
  <si>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</si>
  <si>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</si>
  <si>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</si>
  <si>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</si>
  <si>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</si>
  <si>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</si>
  <si>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</si>
  <si>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</si>
  <si>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</si>
  <si>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</si>
  <si>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</si>
  <si>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</si>
  <si>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</si>
  <si>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</si>
  <si>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</si>
  <si>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</si>
  <si>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</si>
  <si>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</si>
  <si>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</si>
  <si>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</si>
  <si>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</si>
  <si>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</si>
  <si>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</si>
  <si>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</si>
  <si>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</si>
  <si>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</si>
  <si>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</si>
  <si>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</si>
  <si>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</si>
  <si>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</si>
  <si>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</si>
  <si>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</si>
  <si>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</si>
  <si>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</si>
  <si>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</si>
  <si>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</si>
  <si>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</si>
  <si>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</si>
  <si>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</si>
  <si>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</si>
  <si>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</si>
  <si>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</si>
  <si>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</si>
  <si>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</si>
  <si>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</si>
  <si>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</si>
  <si>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</si>
  <si>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</si>
  <si>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</si>
  <si>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</si>
  <si>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</si>
  <si>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</si>
  <si>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</si>
  <si>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</si>
  <si>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</si>
  <si>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</si>
  <si>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</si>
  <si>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</si>
  <si>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</si>
  <si>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</si>
  <si>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</si>
  <si>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</si>
  <si>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</si>
  <si>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</si>
  <si>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</si>
  <si>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</si>
  <si>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</si>
  <si>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</si>
  <si>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</si>
  <si>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</si>
  <si>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</si>
  <si>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</si>
  <si>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</si>
  <si>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</si>
  <si>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</si>
  <si>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</si>
  <si>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</si>
  <si>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</si>
  <si>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</si>
  <si>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</si>
  <si>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</si>
  <si>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</si>
  <si>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</si>
  <si>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</si>
  <si>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</si>
  <si>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</si>
  <si>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</si>
  <si>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</si>
  <si>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</si>
  <si>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</si>
  <si>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</si>
  <si>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</si>
  <si>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</si>
  <si>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</si>
  <si>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</si>
  <si>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</si>
  <si>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</si>
  <si>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</si>
  <si>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</si>
  <si>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</si>
  <si>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</si>
  <si>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</si>
  <si>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</si>
  <si>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</si>
  <si>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</si>
  <si>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</si>
  <si>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</si>
  <si>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</si>
  <si>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</si>
  <si>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</si>
  <si>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</si>
  <si>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</si>
  <si>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</si>
  <si>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</si>
  <si>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</si>
  <si>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</si>
  <si>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</si>
  <si>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</si>
  <si>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</si>
  <si>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</si>
  <si>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</si>
  <si>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</si>
  <si>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</si>
  <si>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</si>
  <si>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</si>
  <si>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</si>
  <si>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</si>
  <si>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</si>
  <si>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</si>
  <si>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</si>
  <si>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</si>
  <si>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</si>
  <si>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</si>
  <si>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</si>
  <si>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</si>
  <si>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</si>
  <si>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</si>
  <si>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</si>
  <si>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</si>
  <si>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</si>
  <si>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</si>
  <si>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</si>
  <si>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</si>
  <si>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</si>
  <si>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</si>
  <si>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</si>
  <si>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</si>
  <si>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</si>
  <si>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</si>
  <si>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</si>
  <si>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</si>
  <si>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</si>
  <si>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</si>
  <si>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</si>
  <si>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</si>
  <si>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</si>
  <si>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</si>
  <si>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</si>
  <si>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</si>
  <si>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</si>
  <si>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</si>
  <si>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</si>
  <si>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</si>
  <si>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</si>
  <si>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</si>
  <si>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</si>
  <si>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</si>
  <si>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</si>
  <si>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</si>
  <si>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</si>
  <si>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</si>
  <si>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</si>
  <si>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</si>
  <si>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</si>
  <si>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</si>
  <si>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</si>
  <si>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</si>
  <si>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</si>
  <si>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</si>
  <si>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</si>
  <si>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</si>
  <si>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</si>
  <si>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</si>
  <si>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</si>
  <si>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</si>
  <si>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</si>
  <si>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</si>
  <si>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</si>
  <si>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</si>
  <si>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</si>
  <si>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</si>
  <si>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</si>
  <si>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</si>
  <si>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</si>
  <si>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</si>
  <si>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</si>
  <si>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</si>
  <si>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</si>
  <si>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</si>
  <si>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</si>
  <si>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</si>
  <si>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</si>
  <si>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</si>
  <si>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</si>
  <si>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</si>
  <si>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</si>
  <si>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</si>
  <si>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</si>
  <si>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</si>
  <si>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</si>
  <si>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</si>
  <si>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</si>
  <si>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</si>
  <si>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</si>
  <si>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</si>
  <si>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</si>
  <si>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</si>
  <si>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</si>
  <si>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</si>
  <si>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</si>
  <si>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</si>
  <si>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</si>
  <si>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</si>
  <si>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</si>
  <si>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</si>
  <si>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</si>
  <si>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</si>
  <si>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</si>
  <si>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</si>
  <si>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</si>
  <si>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</si>
  <si>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</si>
  <si>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</si>
  <si>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</si>
  <si>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</si>
  <si>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</si>
  <si>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</si>
  <si>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</si>
  <si>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</si>
  <si>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</si>
  <si>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</si>
  <si>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</si>
  <si>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</si>
  <si>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</si>
  <si>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</si>
  <si>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</si>
  <si>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</si>
  <si>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</si>
  <si>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</si>
  <si>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</si>
  <si>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</si>
  <si>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</si>
  <si>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</si>
  <si>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</si>
  <si>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</si>
  <si>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</si>
  <si>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</si>
  <si>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</si>
  <si>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</si>
  <si>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</si>
  <si>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</si>
  <si>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</si>
  <si>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</si>
  <si>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</si>
  <si>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</si>
  <si>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</si>
  <si>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</si>
  <si>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</si>
  <si>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</si>
  <si>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</si>
  <si>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</si>
  <si>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</si>
  <si>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</si>
  <si>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</si>
  <si>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</si>
  <si>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</si>
  <si>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</si>
  <si>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</si>
  <si>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</si>
  <si>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</si>
  <si>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</si>
  <si>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</si>
  <si>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</si>
  <si>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</si>
  <si>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</si>
  <si>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</si>
  <si>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</si>
  <si>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</si>
  <si>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</si>
  <si>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</si>
  <si>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</si>
  <si>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</si>
  <si>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</si>
  <si>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</si>
  <si>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</si>
  <si>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</si>
  <si>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</si>
  <si>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</si>
  <si>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</si>
  <si>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</si>
  <si>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</si>
  <si>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</si>
  <si>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</si>
  <si>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</si>
  <si>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</si>
  <si>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</si>
  <si>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</si>
  <si>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</si>
  <si>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</si>
  <si>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</si>
  <si>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</si>
  <si>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</si>
  <si>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</si>
  <si>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</si>
  <si>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</si>
  <si>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</si>
  <si>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</si>
  <si>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</si>
  <si>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</si>
  <si>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</si>
  <si>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</si>
  <si>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</si>
  <si>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</si>
  <si>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</si>
  <si>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</si>
  <si>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</si>
  <si>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</si>
  <si>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</si>
  <si>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</si>
  <si>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</si>
  <si>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</si>
  <si>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</si>
  <si>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</si>
  <si>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</si>
  <si>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</si>
  <si>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</si>
  <si>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</si>
  <si>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</si>
  <si>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</si>
  <si>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</si>
  <si>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</si>
  <si>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</si>
  <si>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</si>
  <si>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</si>
  <si>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</si>
  <si>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</si>
  <si>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</si>
  <si>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</si>
  <si>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</si>
  <si>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</si>
  <si>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</si>
  <si>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</si>
  <si>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</si>
  <si>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</si>
  <si>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</si>
  <si>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</si>
  <si>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</si>
  <si>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</si>
  <si>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</si>
  <si>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</si>
  <si>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</si>
  <si>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</si>
  <si>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</si>
  <si>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</si>
  <si>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</si>
  <si>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</si>
  <si>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</si>
  <si>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</si>
  <si>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</si>
  <si>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</si>
  <si>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</si>
  <si>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</si>
  <si>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</si>
  <si>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</si>
  <si>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</si>
  <si>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</si>
  <si>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</si>
  <si>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</si>
  <si>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</si>
  <si>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</si>
  <si>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</si>
  <si>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</si>
  <si>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</si>
  <si>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</si>
  <si>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</si>
  <si>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</si>
  <si>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</si>
  <si>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</si>
  <si>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</si>
  <si>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</si>
  <si>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</si>
  <si>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</si>
  <si>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</si>
  <si>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</si>
  <si>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</si>
  <si>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</si>
  <si>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</si>
  <si>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</si>
  <si>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</si>
  <si>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</si>
  <si>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</si>
  <si>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</si>
  <si>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</si>
  <si>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</si>
  <si>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</si>
  <si>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</si>
  <si>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</si>
  <si>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</si>
  <si>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</si>
  <si>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</si>
  <si>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</si>
  <si>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</si>
  <si>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</si>
  <si>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</si>
  <si>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</si>
  <si>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</si>
  <si>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</si>
  <si>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</si>
  <si>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</si>
  <si>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</si>
  <si>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</si>
  <si>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</si>
  <si>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</si>
  <si>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</si>
  <si>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</si>
  <si>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</si>
  <si>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</si>
  <si>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</si>
  <si>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</si>
  <si>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</si>
  <si>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</si>
  <si>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</si>
  <si>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</si>
  <si>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</si>
  <si>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</si>
  <si>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</si>
  <si>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</si>
  <si>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</si>
  <si>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</si>
  <si>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</si>
  <si>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</si>
  <si>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</si>
  <si>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</si>
  <si>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</si>
  <si>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</si>
  <si>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</si>
  <si>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</si>
  <si>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</si>
  <si>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</si>
  <si>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</si>
  <si>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</si>
  <si>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</si>
  <si>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</si>
  <si>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</si>
  <si>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</si>
  <si>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</si>
  <si>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</si>
  <si>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</si>
  <si>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</si>
  <si>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</si>
  <si>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</si>
  <si>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</si>
  <si>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</si>
  <si>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</si>
  <si>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</si>
  <si>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</si>
  <si>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</si>
  <si>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</si>
  <si>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</si>
  <si>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</si>
  <si>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</si>
  <si>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</si>
  <si>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</si>
  <si>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</si>
  <si>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</si>
  <si>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</si>
  <si>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</si>
  <si>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</si>
  <si>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</si>
  <si>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</si>
  <si>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</si>
  <si>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</si>
  <si>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</si>
  <si>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</si>
  <si>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</si>
  <si>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</si>
  <si>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</si>
  <si>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</si>
  <si>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</si>
  <si>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</si>
  <si>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</si>
  <si>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</si>
  <si>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</si>
  <si>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</si>
  <si>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</si>
  <si>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</si>
  <si>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</si>
  <si>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</si>
  <si>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</si>
  <si>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</si>
  <si>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</si>
  <si>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</si>
  <si>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</si>
  <si>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</si>
  <si>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</si>
  <si>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</si>
  <si>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</si>
  <si>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</si>
  <si>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</si>
  <si>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</si>
  <si>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</si>
  <si>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</si>
  <si>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</si>
  <si>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</si>
  <si>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</si>
  <si>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</si>
  <si>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</si>
  <si>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</si>
  <si>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</si>
  <si>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</si>
  <si>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</si>
  <si>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</si>
  <si>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</si>
  <si>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</si>
  <si>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</si>
  <si>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</si>
  <si>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</si>
  <si>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</si>
  <si>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</si>
  <si>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</si>
  <si>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</si>
  <si>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</si>
  <si>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</si>
  <si>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</si>
  <si>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</si>
  <si>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</si>
  <si>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</si>
  <si>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</si>
  <si>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</si>
  <si>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</si>
  <si>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</si>
  <si>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</si>
  <si>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</si>
  <si>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</si>
  <si>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</si>
  <si>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</si>
  <si>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</si>
  <si>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</si>
  <si>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</si>
  <si>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</si>
  <si>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</si>
  <si>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</si>
  <si>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</si>
  <si>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</si>
  <si>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</si>
  <si>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</si>
  <si>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</si>
  <si>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</si>
  <si>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</si>
  <si>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</si>
  <si>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</si>
  <si>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</si>
  <si>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</si>
  <si>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</si>
  <si>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</si>
  <si>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</si>
  <si>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</si>
  <si>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</si>
  <si>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</si>
  <si>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</si>
  <si>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</si>
  <si>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</si>
  <si>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</si>
  <si>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</si>
  <si>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</si>
  <si>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</si>
  <si>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</si>
  <si>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</si>
  <si>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</si>
  <si>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</si>
  <si>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</si>
  <si>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</si>
  <si>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</si>
  <si>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</si>
  <si>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</si>
  <si>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</si>
  <si>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</si>
  <si>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</si>
  <si>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</si>
  <si>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</si>
  <si>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</si>
  <si>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</si>
  <si>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</si>
  <si>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</si>
  <si>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</si>
  <si>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</si>
  <si>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</si>
  <si>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</si>
  <si>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</si>
  <si>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</si>
  <si>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</si>
  <si>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</si>
  <si>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</si>
  <si>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</si>
  <si>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</si>
  <si>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</si>
  <si>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</si>
  <si>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</si>
  <si>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</si>
  <si>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</si>
  <si>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</si>
  <si>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</si>
  <si>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</si>
  <si>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</si>
  <si>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</si>
  <si>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</si>
  <si>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</si>
  <si>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</si>
  <si>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</si>
  <si>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</si>
  <si>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</si>
  <si>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</si>
  <si>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</si>
  <si>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</si>
  <si>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</si>
  <si>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</si>
  <si>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</si>
  <si>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</si>
  <si>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</si>
  <si>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</si>
  <si>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</si>
  <si>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</si>
  <si>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</si>
  <si>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</si>
  <si>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</si>
  <si>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</si>
  <si>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</si>
  <si>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</si>
  <si>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</si>
  <si>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</si>
  <si>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</si>
  <si>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</si>
  <si>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</si>
  <si>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</si>
  <si>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</si>
  <si>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</si>
  <si>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</si>
  <si>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</si>
  <si>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</si>
  <si>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</si>
  <si>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</si>
  <si>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</si>
  <si>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</si>
  <si>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</si>
  <si>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</si>
  <si>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</si>
  <si>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</si>
  <si>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</si>
  <si>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</si>
  <si>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</si>
  <si>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</si>
  <si>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</si>
  <si>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</si>
  <si>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</si>
  <si>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</si>
  <si>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</si>
  <si>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</si>
  <si>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</si>
  <si>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</si>
  <si>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</si>
  <si>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</si>
  <si>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</si>
  <si>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</si>
  <si>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</si>
  <si>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</si>
  <si>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</si>
  <si>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</si>
  <si>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</si>
  <si>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</si>
  <si>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</si>
  <si>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</si>
  <si>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</si>
  <si>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</si>
  <si>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</si>
  <si>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</si>
  <si>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</si>
  <si>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</si>
  <si>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</si>
  <si>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</si>
  <si>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</si>
  <si>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</si>
  <si>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</si>
  <si>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</si>
  <si>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</si>
  <si>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</si>
  <si>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</si>
  <si>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</si>
  <si>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</si>
  <si>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</si>
  <si>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</si>
  <si>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</si>
  <si>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</si>
  <si>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</si>
  <si>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</si>
  <si>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</si>
  <si>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</si>
  <si>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</si>
  <si>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</si>
  <si>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</si>
  <si>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</si>
  <si>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</si>
  <si>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</si>
  <si>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</si>
  <si>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</si>
  <si>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</si>
  <si>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</si>
  <si>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</si>
  <si>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</si>
  <si>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</si>
  <si>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</si>
  <si>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</si>
  <si>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</si>
  <si>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</si>
  <si>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</si>
  <si>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</si>
  <si>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</si>
  <si>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</si>
  <si>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</si>
  <si>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</si>
  <si>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</si>
  <si>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</si>
  <si>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</si>
  <si>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</si>
  <si>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</si>
  <si>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</si>
  <si>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</si>
  <si>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</si>
  <si>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</si>
  <si>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</si>
  <si>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</si>
  <si>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</si>
  <si>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</si>
  <si>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</si>
  <si>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</si>
  <si>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</si>
  <si>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</si>
  <si>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</si>
  <si>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</si>
  <si>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</si>
  <si>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</si>
  <si>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</si>
  <si>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</si>
  <si>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</si>
  <si>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</si>
  <si>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</si>
  <si>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</si>
  <si>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</si>
  <si>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</si>
  <si>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</si>
  <si>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</si>
  <si>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</si>
  <si>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</si>
  <si>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</si>
  <si>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</si>
  <si>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</si>
  <si>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</si>
  <si>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</si>
  <si>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</si>
  <si>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</si>
  <si>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</si>
  <si>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</si>
  <si>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</si>
  <si>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</si>
  <si>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</si>
  <si>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</si>
  <si>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</si>
  <si>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</si>
  <si>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</si>
  <si>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</si>
  <si>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</si>
  <si>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</si>
  <si>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</si>
  <si>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</si>
  <si>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</si>
  <si>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</si>
  <si>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</si>
  <si>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</si>
  <si>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</si>
  <si>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</si>
  <si>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</si>
  <si>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</si>
  <si>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</si>
  <si>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</si>
  <si>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</si>
  <si>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</si>
  <si>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</si>
  <si>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</si>
  <si>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</si>
  <si>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</si>
  <si>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</si>
  <si>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</si>
  <si>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</si>
  <si>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</si>
  <si>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</si>
  <si>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</si>
  <si>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</si>
  <si>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</si>
  <si>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</si>
  <si>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</si>
  <si>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</si>
  <si>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</si>
  <si>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</si>
  <si>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</si>
  <si>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</si>
  <si>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</si>
  <si>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</si>
  <si>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</si>
  <si>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</si>
  <si>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</si>
  <si>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</si>
  <si>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</si>
  <si>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</si>
  <si>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</si>
  <si>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</si>
  <si>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</si>
  <si>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</si>
  <si>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</si>
  <si>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</si>
  <si>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</si>
  <si>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</si>
  <si>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</si>
  <si>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</si>
  <si>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</si>
  <si>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</si>
  <si>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</si>
  <si>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</si>
  <si>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</si>
  <si>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</si>
  <si>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</si>
  <si>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</si>
  <si>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</si>
  <si>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</si>
  <si>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</si>
  <si>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</si>
  <si>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</si>
  <si>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</si>
  <si>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</si>
  <si>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</si>
  <si>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</si>
  <si>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</si>
  <si>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</si>
  <si>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</si>
  <si>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</si>
  <si>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</si>
  <si>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</si>
  <si>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</si>
  <si>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</si>
  <si>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</si>
  <si>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</si>
  <si>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</si>
  <si>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</si>
  <si>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</si>
  <si>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</si>
  <si>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</si>
  <si>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</si>
  <si>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</si>
  <si>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</si>
  <si>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</si>
  <si>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</si>
  <si>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</si>
  <si>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</si>
  <si>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</si>
  <si>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</si>
  <si>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</si>
  <si>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</si>
  <si>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</si>
  <si>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</si>
  <si>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</si>
  <si>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</si>
  <si>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</si>
  <si>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</si>
  <si>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</si>
  <si>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</si>
  <si>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</si>
  <si>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</si>
  <si>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</si>
  <si>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</si>
  <si>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</si>
  <si>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</si>
  <si>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</si>
  <si>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</si>
  <si>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</si>
  <si>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</si>
  <si>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</si>
  <si>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</si>
  <si>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</si>
  <si>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</si>
  <si>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</si>
  <si>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</si>
  <si>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</si>
  <si>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</si>
  <si>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</si>
  <si>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</si>
  <si>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</si>
  <si>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</si>
  <si>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</si>
  <si>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</si>
  <si>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</si>
  <si>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</si>
  <si>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</si>
  <si>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</si>
  <si>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</si>
  <si>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</si>
  <si>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</si>
  <si>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</si>
  <si>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</si>
  <si>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</si>
  <si>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</si>
  <si>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</si>
  <si>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</si>
  <si>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</si>
  <si>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</si>
  <si>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</si>
  <si>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</si>
  <si>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</si>
  <si>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</si>
  <si>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</si>
  <si>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</si>
  <si>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</si>
  <si>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</si>
  <si>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</si>
  <si>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</si>
  <si>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</si>
  <si>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</si>
  <si>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</si>
  <si>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</si>
  <si>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</si>
  <si>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</si>
  <si>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</si>
  <si>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</si>
  <si>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</si>
  <si>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</si>
  <si>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</si>
  <si>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</si>
  <si>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</si>
  <si>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</si>
  <si>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</si>
  <si>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</si>
  <si>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</si>
  <si>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</si>
  <si>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</si>
  <si>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</si>
  <si>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</si>
  <si>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</si>
  <si>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</si>
  <si>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</si>
  <si>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</si>
  <si>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</si>
  <si>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</si>
  <si>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</si>
  <si>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</si>
  <si>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</si>
  <si>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</si>
  <si>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</si>
  <si>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</si>
  <si>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</si>
  <si>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</si>
  <si>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</si>
  <si>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</si>
  <si>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</si>
  <si>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</si>
  <si>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</si>
  <si>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</si>
  <si>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</si>
  <si>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</si>
  <si>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</si>
  <si>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</si>
  <si>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</si>
  <si>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</si>
  <si>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</si>
  <si>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</si>
  <si>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</si>
  <si>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</si>
  <si>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</si>
  <si>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</si>
  <si>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</si>
  <si>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</si>
  <si>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</si>
  <si>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</si>
  <si>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</si>
  <si>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</si>
  <si>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</si>
  <si>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</si>
  <si>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</si>
  <si>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</si>
  <si>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</si>
  <si>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</si>
  <si>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</si>
  <si>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</si>
  <si>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</si>
  <si>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</si>
  <si>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</si>
  <si>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</si>
  <si>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</si>
  <si>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</si>
  <si>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</si>
  <si>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</si>
  <si>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</si>
  <si>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</si>
  <si>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</si>
  <si>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</si>
  <si>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</si>
  <si>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</si>
  <si>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</si>
  <si>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</si>
  <si>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</si>
  <si>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</si>
  <si>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</si>
  <si>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</si>
  <si>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</si>
  <si>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</si>
  <si>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</si>
  <si>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</si>
  <si>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</si>
  <si>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</si>
  <si>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</si>
  <si>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</si>
  <si>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</si>
  <si>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</si>
  <si>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</si>
  <si>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</si>
  <si>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</si>
  <si>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</si>
  <si>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</si>
  <si>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</si>
  <si>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</si>
  <si>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</si>
  <si>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</si>
  <si>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</si>
  <si>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</si>
  <si>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</si>
  <si>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</si>
  <si>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</si>
  <si>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</si>
  <si>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</si>
  <si>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</si>
  <si>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</si>
  <si>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</si>
  <si>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</si>
  <si>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</si>
  <si>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</si>
  <si>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</si>
  <si>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</si>
  <si>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</si>
  <si>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</si>
  <si>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</si>
  <si>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</si>
  <si>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</si>
  <si>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</si>
  <si>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</si>
  <si>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</si>
  <si>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</si>
  <si>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</si>
  <si>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</si>
  <si>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</si>
  <si>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</si>
  <si>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</si>
  <si>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</si>
  <si>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</si>
  <si>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</si>
  <si>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</si>
  <si>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</si>
  <si>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</si>
  <si>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</si>
  <si>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</si>
  <si>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</si>
  <si>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</si>
  <si>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</si>
  <si>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</si>
  <si>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</si>
  <si>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</si>
  <si>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</si>
  <si>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</si>
  <si>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</si>
  <si>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</si>
  <si>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</si>
  <si>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</si>
  <si>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</si>
  <si>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</si>
  <si>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</si>
  <si>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</si>
  <si>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</si>
  <si>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</si>
  <si>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</si>
  <si>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</si>
  <si>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</si>
  <si>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</si>
  <si>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</si>
  <si>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</si>
  <si>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</si>
  <si>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</si>
  <si>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</si>
  <si>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</si>
  <si>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</si>
  <si>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</si>
  <si>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</si>
  <si>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</si>
  <si>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</si>
  <si>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</si>
  <si>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</si>
  <si>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</si>
  <si>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</si>
  <si>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</si>
  <si>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</si>
  <si>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</si>
  <si>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</si>
  <si>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</si>
  <si>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</si>
  <si>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</si>
  <si>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</si>
  <si>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</si>
  <si>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</si>
  <si>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</si>
  <si>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</si>
  <si>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</si>
  <si>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</si>
  <si>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</si>
  <si>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</si>
  <si>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</si>
  <si>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</si>
  <si>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</si>
  <si>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</si>
  <si>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</si>
  <si>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</si>
  <si>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</si>
  <si>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</si>
  <si>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</si>
  <si>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</si>
  <si>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</si>
  <si>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</si>
  <si>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</si>
  <si>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</si>
  <si>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</si>
  <si>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</si>
  <si>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</si>
  <si>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</si>
  <si>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</si>
  <si>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</si>
  <si>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</si>
  <si>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</si>
  <si>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</si>
  <si>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</si>
  <si>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</si>
  <si>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</si>
  <si>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</si>
  <si>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</si>
  <si>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</si>
  <si>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</si>
  <si>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</si>
  <si>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</si>
  <si>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</si>
  <si>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</si>
  <si>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</si>
  <si>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</si>
  <si>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</si>
  <si>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</si>
  <si>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</si>
  <si>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</si>
  <si>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</si>
  <si>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</si>
  <si>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</si>
  <si>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</si>
  <si>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</si>
  <si>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</si>
  <si>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</si>
  <si>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</si>
  <si>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</si>
  <si>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</si>
  <si>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</si>
  <si>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</si>
  <si>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</si>
  <si>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</si>
  <si>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</si>
  <si>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</si>
  <si>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</si>
  <si>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</si>
  <si>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</si>
  <si>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</si>
  <si>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</si>
  <si>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</si>
  <si>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</si>
  <si>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</si>
  <si>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</si>
  <si>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</si>
  <si>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</si>
  <si>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</si>
  <si>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</si>
  <si>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</si>
  <si>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</si>
  <si>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</si>
  <si>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</si>
  <si>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</si>
  <si>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</si>
  <si>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</si>
  <si>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</si>
  <si>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</si>
  <si>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</si>
  <si>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</si>
  <si>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</si>
  <si>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</si>
  <si>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</si>
  <si>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</si>
  <si>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</si>
  <si>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</si>
  <si>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</si>
  <si>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</si>
  <si>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</si>
  <si>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</si>
  <si>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</si>
  <si>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</si>
  <si>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</si>
  <si>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</si>
  <si>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</si>
  <si>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</si>
  <si>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</si>
  <si>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</si>
  <si>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</si>
  <si>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</si>
  <si>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</si>
  <si>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</si>
  <si>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</si>
  <si>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</si>
  <si>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</si>
  <si>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</si>
  <si>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</si>
  <si>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</si>
  <si>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</si>
  <si>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</si>
  <si>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</si>
  <si>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</si>
  <si>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</si>
  <si>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</si>
  <si>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</si>
  <si>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</si>
  <si>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</si>
  <si>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</si>
  <si>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</si>
  <si>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</si>
  <si>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</si>
  <si>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</si>
  <si>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</si>
  <si>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</si>
  <si>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</si>
  <si>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</si>
  <si>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</si>
  <si>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</si>
  <si>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</si>
  <si>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</si>
  <si>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</si>
  <si>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</si>
  <si>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</si>
  <si>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</si>
  <si>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</si>
  <si>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</si>
  <si>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</si>
  <si>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</si>
  <si>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</si>
  <si>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</si>
  <si>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</si>
  <si>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</si>
  <si>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</si>
  <si>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</si>
  <si>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</si>
  <si>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</si>
  <si>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</si>
  <si>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</si>
  <si>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</si>
  <si>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</si>
  <si>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</si>
  <si>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</si>
  <si>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</si>
  <si>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</si>
  <si>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</si>
  <si>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</si>
  <si>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</si>
  <si>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</si>
  <si>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</si>
  <si>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</si>
  <si>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</si>
  <si>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</si>
  <si>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</si>
  <si>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</si>
  <si>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</si>
  <si>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</si>
  <si>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</si>
  <si>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</si>
  <si>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</si>
  <si>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</si>
  <si>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</si>
  <si>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</si>
  <si>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</si>
  <si>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</si>
  <si>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</si>
  <si>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</si>
  <si>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</si>
  <si>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</si>
  <si>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</si>
  <si>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</si>
  <si>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</si>
  <si>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</si>
  <si>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</si>
  <si>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</si>
  <si>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</si>
  <si>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</si>
  <si>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</si>
  <si>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</si>
  <si>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</si>
  <si>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</si>
  <si>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</si>
  <si>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</si>
  <si>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</si>
  <si>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</si>
  <si>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</si>
  <si>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</si>
  <si>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</si>
  <si>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</si>
  <si>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</si>
  <si>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</si>
  <si>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</si>
  <si>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</si>
  <si>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</si>
  <si>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</si>
  <si>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</si>
  <si>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</si>
  <si>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</si>
  <si>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</si>
  <si>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</si>
  <si>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</si>
  <si>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</si>
  <si>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</si>
  <si>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</si>
  <si>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</si>
  <si>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</si>
  <si>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</si>
  <si>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</si>
  <si>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</si>
  <si>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</si>
  <si>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</si>
  <si>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</si>
  <si>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</si>
  <si>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</si>
  <si>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</si>
  <si>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</si>
  <si>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</si>
  <si>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</si>
  <si>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</si>
  <si>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</si>
  <si>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</si>
  <si>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</si>
  <si>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</si>
  <si>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</si>
  <si>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</si>
  <si>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</si>
  <si>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</si>
  <si>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</si>
  <si>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</si>
  <si>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</si>
  <si>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</si>
  <si>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</si>
  <si>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</si>
  <si>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</si>
  <si>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</si>
  <si>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</si>
  <si>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</si>
  <si>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</si>
  <si>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</si>
  <si>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</si>
  <si>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</si>
  <si>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</si>
  <si>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</si>
  <si>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</si>
  <si>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</si>
  <si>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</si>
  <si>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</si>
  <si>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</si>
  <si>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</si>
  <si>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</si>
  <si>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</si>
  <si>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</si>
  <si>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</si>
  <si>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</si>
  <si>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</si>
  <si>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</si>
  <si>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</si>
  <si>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</si>
  <si>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</si>
  <si>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</si>
  <si>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</si>
  <si>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</si>
  <si>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</si>
  <si>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</si>
  <si>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</si>
  <si>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</si>
  <si>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</si>
  <si>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</si>
  <si>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</si>
  <si>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</si>
  <si>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</si>
  <si>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</si>
  <si>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</si>
  <si>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</si>
  <si>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</si>
  <si>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</si>
  <si>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</si>
  <si>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</si>
  <si>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</si>
  <si>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</si>
  <si>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</si>
  <si>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</si>
  <si>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</si>
  <si>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</si>
  <si>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</si>
  <si>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</si>
  <si>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</si>
  <si>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</si>
  <si>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</si>
  <si>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</si>
  <si>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</si>
  <si>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</si>
  <si>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</si>
  <si>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</si>
  <si>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</si>
  <si>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</si>
  <si>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</si>
  <si>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</si>
  <si>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</si>
  <si>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</si>
  <si>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</si>
  <si>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</si>
  <si>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</si>
  <si>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</si>
  <si>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</si>
  <si>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</si>
  <si>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</si>
  <si>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</si>
  <si>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</si>
  <si>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</si>
  <si>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</si>
  <si>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</si>
  <si>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</si>
  <si>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</si>
  <si>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</si>
  <si>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</si>
  <si>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</si>
  <si>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</si>
  <si>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</si>
  <si>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</si>
  <si>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</si>
  <si>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</si>
  <si>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</si>
  <si>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</si>
  <si>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</si>
  <si>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</si>
  <si>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</si>
  <si>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</si>
  <si>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</si>
  <si>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</si>
  <si>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</si>
  <si>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</si>
  <si>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</si>
  <si>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</si>
  <si>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</si>
  <si>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</si>
  <si>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</si>
  <si>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</si>
  <si>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</si>
  <si>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</si>
  <si>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</si>
  <si>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</si>
  <si>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</si>
  <si>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</si>
  <si>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</si>
  <si>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</si>
  <si>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</si>
  <si>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</si>
  <si>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</si>
  <si>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</si>
  <si>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</si>
  <si>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</si>
  <si>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</si>
  <si>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</si>
  <si>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</si>
  <si>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</si>
  <si>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</si>
  <si>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</si>
  <si>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</si>
  <si>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</si>
  <si>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</si>
  <si>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</si>
  <si>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</si>
  <si>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</si>
  <si>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</si>
  <si>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</si>
  <si>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</si>
  <si>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</si>
  <si>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</si>
  <si>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</si>
  <si>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</si>
  <si>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</si>
  <si>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</si>
  <si>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</si>
  <si>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</si>
  <si>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</si>
  <si>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</si>
  <si>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</si>
  <si>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</si>
  <si>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</si>
  <si>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</si>
  <si>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</si>
  <si>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</si>
  <si>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</si>
  <si>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</si>
  <si>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</si>
  <si>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</si>
  <si>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</si>
  <si>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</si>
  <si>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</si>
  <si>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</si>
  <si>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</si>
  <si>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</si>
  <si>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</si>
  <si>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</si>
  <si>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</si>
  <si>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</si>
  <si>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</si>
  <si>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</si>
  <si>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</si>
  <si>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</si>
  <si>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</si>
  <si>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</si>
  <si>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</si>
  <si>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</si>
  <si>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</si>
  <si>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</si>
  <si>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</si>
  <si>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</si>
  <si>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</si>
  <si>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</si>
  <si>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</si>
  <si>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</si>
  <si>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</si>
  <si>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</si>
  <si>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</si>
  <si>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</si>
  <si>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</si>
  <si>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</si>
  <si>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</si>
  <si>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</si>
  <si>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</si>
  <si>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</si>
  <si>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</si>
  <si>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</si>
  <si>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</si>
  <si>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</si>
  <si>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</si>
  <si>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</si>
  <si>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</si>
  <si>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</si>
  <si>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</si>
  <si>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</si>
  <si>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</si>
  <si>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</si>
  <si>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</si>
  <si>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</si>
  <si>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</si>
  <si>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</si>
  <si>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</si>
  <si>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</si>
  <si>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</si>
  <si>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</si>
  <si>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</si>
  <si>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</si>
  <si>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</si>
  <si>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</si>
  <si>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</si>
  <si>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</si>
  <si>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</si>
  <si>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</si>
  <si>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</si>
  <si>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</si>
  <si>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</si>
  <si>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</si>
  <si>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</si>
  <si>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</si>
  <si>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</si>
  <si>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</si>
  <si>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</si>
  <si>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</si>
  <si>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</si>
  <si>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</si>
  <si>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</si>
  <si>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</si>
  <si>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</si>
  <si>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</si>
  <si>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</si>
  <si>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</si>
  <si>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</si>
  <si>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</si>
  <si>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</si>
  <si>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</si>
  <si>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</si>
  <si>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</si>
  <si>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</si>
  <si>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</si>
  <si>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</si>
  <si>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</si>
  <si>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</si>
  <si>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</si>
  <si>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</si>
  <si>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</si>
  <si>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</si>
  <si>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</si>
  <si>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</si>
  <si>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</si>
  <si>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</si>
  <si>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</si>
  <si>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</si>
  <si>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</si>
  <si>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</si>
  <si>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</si>
  <si>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</si>
  <si>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</si>
  <si>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</si>
  <si>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</si>
  <si>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</si>
  <si>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</si>
  <si>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</si>
  <si>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</si>
  <si>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</si>
  <si>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</si>
  <si>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</si>
  <si>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</si>
  <si>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</si>
  <si>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</si>
  <si>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</si>
  <si>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</si>
  <si>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</si>
  <si>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</si>
  <si>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</si>
  <si>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</si>
  <si>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</si>
  <si>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</si>
  <si>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</si>
  <si>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</si>
  <si>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</si>
  <si>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</si>
  <si>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</si>
  <si>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</si>
  <si>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</si>
  <si>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</si>
  <si>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</si>
  <si>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</si>
  <si>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</si>
  <si>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</si>
  <si>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</si>
  <si>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</si>
  <si>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</si>
  <si>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</si>
  <si>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</si>
  <si>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</si>
  <si>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</si>
  <si>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</si>
  <si>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</si>
  <si>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</si>
  <si>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</si>
  <si>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</si>
  <si>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</si>
  <si>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</si>
  <si>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</si>
  <si>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</si>
  <si>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</si>
  <si>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</si>
  <si>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</si>
  <si>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</si>
  <si>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</si>
  <si>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</si>
  <si>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</si>
  <si>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</si>
  <si>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</si>
  <si>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</si>
  <si>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</si>
  <si>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</si>
  <si>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</si>
  <si>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</si>
  <si>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</si>
  <si>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</si>
  <si>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</si>
  <si>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</si>
  <si>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</si>
  <si>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</si>
  <si>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</si>
  <si>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</si>
  <si>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</si>
  <si>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</si>
  <si>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</si>
  <si>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</si>
  <si>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</si>
  <si>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</si>
  <si>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</si>
  <si>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</si>
  <si>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</si>
  <si>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</si>
  <si>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</si>
  <si>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</si>
  <si>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</si>
  <si>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</si>
  <si>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</si>
  <si>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</si>
  <si>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</si>
  <si>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</si>
  <si>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</si>
  <si>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</si>
  <si>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</si>
  <si>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</si>
  <si>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</si>
  <si>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</si>
  <si>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</si>
  <si>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</si>
  <si>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</si>
  <si>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</si>
  <si>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</si>
  <si>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</si>
  <si>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</si>
  <si>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</si>
  <si>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</si>
  <si>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</si>
  <si>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</si>
  <si>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</si>
  <si>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</si>
  <si>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</si>
  <si>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</si>
  <si>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</si>
  <si>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</si>
  <si>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</si>
  <si>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</si>
  <si>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</si>
  <si>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</si>
  <si>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</si>
  <si>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</si>
  <si>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</si>
  <si>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</si>
  <si>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</si>
  <si>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</si>
  <si>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</si>
  <si>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</si>
  <si>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</si>
  <si>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</si>
  <si>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</si>
  <si>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</si>
  <si>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</si>
  <si>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</si>
  <si>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</si>
  <si>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</si>
  <si>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</si>
  <si>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</si>
  <si>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</si>
  <si>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</si>
  <si>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</si>
  <si>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</si>
  <si>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</si>
  <si>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</si>
  <si>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</si>
  <si>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</si>
  <si>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</si>
  <si>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</si>
  <si>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</si>
  <si>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</si>
  <si>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</si>
  <si>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</si>
  <si>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</si>
  <si>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</si>
  <si>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</si>
  <si>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</si>
  <si>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</si>
  <si>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</si>
  <si>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</si>
  <si>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</si>
  <si>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</si>
  <si>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</si>
  <si>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</si>
  <si>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</si>
  <si>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</si>
  <si>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</si>
  <si>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</si>
  <si>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</si>
  <si>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</si>
  <si>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</si>
  <si>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</si>
  <si>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</si>
  <si>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</si>
  <si>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</si>
  <si>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</si>
  <si>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</si>
  <si>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</si>
  <si>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</si>
  <si>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</si>
  <si>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</si>
  <si>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</si>
  <si>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</si>
  <si>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</si>
  <si>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</si>
  <si>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</si>
  <si>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</si>
  <si>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</si>
  <si>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</si>
  <si>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</si>
  <si>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</si>
  <si>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</si>
  <si>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</si>
  <si>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</si>
  <si>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</si>
  <si>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</si>
  <si>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</si>
  <si>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</si>
  <si>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</si>
  <si>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</si>
  <si>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</si>
  <si>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</si>
  <si>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</si>
  <si>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</si>
  <si>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</si>
  <si>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</si>
  <si>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</si>
  <si>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</si>
  <si>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</si>
  <si>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</si>
  <si>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</si>
  <si>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</si>
  <si>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</si>
  <si>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</si>
  <si>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</si>
  <si>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</si>
  <si>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</si>
  <si>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</si>
  <si>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</si>
  <si>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</si>
  <si>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</si>
  <si>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</si>
  <si>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</si>
  <si>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</si>
  <si>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</si>
  <si>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</si>
  <si>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</si>
  <si>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</si>
  <si>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</si>
  <si>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</si>
  <si>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</si>
  <si>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</si>
  <si>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</si>
  <si>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</si>
  <si>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</si>
  <si>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</si>
  <si>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</si>
  <si>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</si>
  <si>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</si>
  <si>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</si>
  <si>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</si>
  <si>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</si>
  <si>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</si>
  <si>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</si>
  <si>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</si>
  <si>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</si>
  <si>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</si>
  <si>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</si>
  <si>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</si>
  <si>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</si>
  <si>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</si>
  <si>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</si>
  <si>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</si>
  <si>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</si>
  <si>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</si>
  <si>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</si>
  <si>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</si>
  <si>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</si>
  <si>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</si>
  <si>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</si>
  <si>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</si>
  <si>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</si>
  <si>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</si>
  <si>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</si>
  <si>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</si>
  <si>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</si>
  <si>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</si>
  <si>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</si>
  <si>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</si>
  <si>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</si>
  <si>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</si>
  <si>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</si>
  <si>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</si>
  <si>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</si>
  <si>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</si>
  <si>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</si>
  <si>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</si>
  <si>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</si>
  <si>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</si>
  <si>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</si>
  <si>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</si>
  <si>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</si>
  <si>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</si>
  <si>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</si>
  <si>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</si>
  <si>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</si>
  <si>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</si>
  <si>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</si>
  <si>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</si>
  <si>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</si>
  <si>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</si>
  <si>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</si>
  <si>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</si>
  <si>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</si>
  <si>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</si>
  <si>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</si>
  <si>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</si>
  <si>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</si>
  <si>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</si>
  <si>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</si>
  <si>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</si>
  <si>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</si>
  <si>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</si>
  <si>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</si>
  <si>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</si>
  <si>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</si>
  <si>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</si>
  <si>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</si>
  <si>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</si>
  <si>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</si>
  <si>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</si>
  <si>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</si>
  <si>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</si>
  <si>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</si>
  <si>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</si>
  <si>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</si>
  <si>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</si>
  <si>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</si>
  <si>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</si>
  <si>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</si>
  <si>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</si>
  <si>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</si>
  <si>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</si>
  <si>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</si>
  <si>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</si>
  <si>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</si>
  <si>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</si>
  <si>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</si>
  <si>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</si>
  <si>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</si>
  <si>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</si>
  <si>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</si>
  <si>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</si>
  <si>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</si>
  <si>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</si>
  <si>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</si>
  <si>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</si>
  <si>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</si>
  <si>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</si>
  <si>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</si>
  <si>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</si>
  <si>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</si>
  <si>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</si>
  <si>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</si>
  <si>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</si>
  <si>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</si>
  <si>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</si>
  <si>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</si>
  <si>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</si>
  <si>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</si>
  <si>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</si>
  <si>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</si>
  <si>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</si>
  <si>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</si>
  <si>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</si>
  <si>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</si>
  <si>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</si>
  <si>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</si>
  <si>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</si>
  <si>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</si>
  <si>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</si>
  <si>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</si>
  <si>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</si>
  <si>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</si>
  <si>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</si>
  <si>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</si>
  <si>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</si>
  <si>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</si>
  <si>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</si>
  <si>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</si>
  <si>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</si>
  <si>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</si>
  <si>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</si>
  <si>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</si>
  <si>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</si>
  <si>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</si>
  <si>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</si>
  <si>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</si>
  <si>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</si>
  <si>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</si>
  <si>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</si>
  <si>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</si>
  <si>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</si>
  <si>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</si>
  <si>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</si>
  <si>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</si>
  <si>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</si>
  <si>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</si>
  <si>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</si>
  <si>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</si>
  <si>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</si>
  <si>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</si>
  <si>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</si>
  <si>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</si>
  <si>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</si>
  <si>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</si>
  <si>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</si>
  <si>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</si>
  <si>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</si>
  <si>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</si>
  <si>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</si>
  <si>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</si>
  <si>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</si>
  <si>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</si>
  <si>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</si>
  <si>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</si>
  <si>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</si>
  <si>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</si>
  <si>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</si>
  <si>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</si>
  <si>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</si>
  <si>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</si>
  <si>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</si>
  <si>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</si>
  <si>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</si>
  <si>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</si>
  <si>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</si>
  <si>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</si>
  <si>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</si>
  <si>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</si>
  <si>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</si>
  <si>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</si>
  <si>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</si>
  <si>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</si>
  <si>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</si>
  <si>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</si>
  <si>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</si>
  <si>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</si>
  <si>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</si>
  <si>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</si>
  <si>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</si>
  <si>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</si>
  <si>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</si>
  <si>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</si>
  <si>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</si>
  <si>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</si>
  <si>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</si>
  <si>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</si>
  <si>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</si>
  <si>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</si>
  <si>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</si>
  <si>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</si>
  <si>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</si>
  <si>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</si>
  <si>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</si>
  <si>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</si>
  <si>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</si>
  <si>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</si>
  <si>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</si>
  <si>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</si>
  <si>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</si>
  <si>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</si>
  <si>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</si>
  <si>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</si>
  <si>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</si>
  <si>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</si>
  <si>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</si>
  <si>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</si>
  <si>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</si>
  <si>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</si>
  <si>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</si>
  <si>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</si>
  <si>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</si>
  <si>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</si>
  <si>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</si>
  <si>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</si>
  <si>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</si>
  <si>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</si>
  <si>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</si>
  <si>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</si>
  <si>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</si>
  <si>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</si>
  <si>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</si>
  <si>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</si>
  <si>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</si>
  <si>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</si>
  <si>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</si>
  <si>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</si>
  <si>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</si>
  <si>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</si>
  <si>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</si>
  <si>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</si>
  <si>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</si>
  <si>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</si>
  <si>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</si>
  <si>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</si>
  <si>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</si>
  <si>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</si>
  <si>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</si>
  <si>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</si>
  <si>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</si>
  <si>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</si>
  <si>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</si>
  <si>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</si>
  <si>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</si>
  <si>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</si>
  <si>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</si>
  <si>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</si>
  <si>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</si>
  <si>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</si>
  <si>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</si>
  <si>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</si>
  <si>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</si>
  <si>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</si>
  <si>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</si>
  <si>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</si>
  <si>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</si>
  <si>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</si>
  <si>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</si>
  <si>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</si>
  <si>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</si>
  <si>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</si>
  <si>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</si>
  <si>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</si>
  <si>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</si>
  <si>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</si>
  <si>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</si>
  <si>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</si>
  <si>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</si>
  <si>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</si>
  <si>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</si>
  <si>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</si>
  <si>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</si>
  <si>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</si>
  <si>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</si>
  <si>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</si>
  <si>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</si>
  <si>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</si>
  <si>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</si>
  <si>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</si>
  <si>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</si>
  <si>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</si>
  <si>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</si>
  <si>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</si>
  <si>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</si>
  <si>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</si>
  <si>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</si>
  <si>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</si>
  <si>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</si>
  <si>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</si>
  <si>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</si>
  <si>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</si>
  <si>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</si>
  <si>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</si>
  <si>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</si>
  <si>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</si>
  <si>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</si>
  <si>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</si>
  <si>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</si>
  <si>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</si>
  <si>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</si>
  <si>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</si>
  <si>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</si>
  <si>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</si>
  <si>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</si>
  <si>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</si>
  <si>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</si>
  <si>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</si>
  <si>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</si>
  <si>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</si>
  <si>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</si>
  <si>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</si>
  <si>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</si>
  <si>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</si>
  <si>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</si>
  <si>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</si>
  <si>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</si>
  <si>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</si>
  <si>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</si>
  <si>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</si>
  <si>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</si>
  <si>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</si>
  <si>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</si>
  <si>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</si>
  <si>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</si>
  <si>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</si>
  <si>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</si>
  <si>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</si>
  <si>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</si>
  <si>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</si>
  <si>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</si>
  <si>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</si>
  <si>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</si>
  <si>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</si>
  <si>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</si>
  <si>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</si>
  <si>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</si>
  <si>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</si>
  <si>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</si>
  <si>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</si>
  <si>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</si>
  <si>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</si>
  <si>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</si>
  <si>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</si>
  <si>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</si>
  <si>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</si>
  <si>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</si>
  <si>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</si>
  <si>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</si>
  <si>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</si>
  <si>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</si>
  <si>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</si>
  <si>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</si>
  <si>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</si>
  <si>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</si>
  <si>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</si>
  <si>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</si>
  <si>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</si>
  <si>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</si>
  <si>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</si>
  <si>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</si>
  <si>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</si>
  <si>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</si>
  <si>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</si>
  <si>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</si>
  <si>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</si>
  <si>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</si>
  <si>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</si>
  <si>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</si>
  <si>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</si>
  <si>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</si>
  <si>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</si>
  <si>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</si>
  <si>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</si>
  <si>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</si>
  <si>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</si>
  <si>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</si>
  <si>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</si>
  <si>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</si>
  <si>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</si>
  <si>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</si>
  <si>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</si>
  <si>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</si>
  <si>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</si>
  <si>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</si>
  <si>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</si>
  <si>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</si>
  <si>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</si>
  <si>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</si>
  <si>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</si>
  <si>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</si>
  <si>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</si>
  <si>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</si>
  <si>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</si>
  <si>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</si>
  <si>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</si>
  <si>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</si>
  <si>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</si>
  <si>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</si>
  <si>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</si>
  <si>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</si>
  <si>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</si>
  <si>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</si>
  <si>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</si>
  <si>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</si>
  <si>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</si>
  <si>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</si>
  <si>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</si>
  <si>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</si>
  <si>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</si>
  <si>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</si>
  <si>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</si>
  <si>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</si>
  <si>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</si>
  <si>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</si>
  <si>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</si>
  <si>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</si>
  <si>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</si>
  <si>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</si>
  <si>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</si>
  <si>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</si>
  <si>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</si>
  <si>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</si>
  <si>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</si>
  <si>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</si>
  <si>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</si>
  <si>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</si>
  <si>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</si>
  <si>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</si>
  <si>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</si>
  <si>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</si>
  <si>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</si>
  <si>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</si>
  <si>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</si>
  <si>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</si>
  <si>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</si>
  <si>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</si>
  <si>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</si>
  <si>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</si>
  <si>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</si>
  <si>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</si>
  <si>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</si>
  <si>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</si>
  <si>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</si>
  <si>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</si>
  <si>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</si>
  <si>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</si>
  <si>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</si>
  <si>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</si>
  <si>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</si>
  <si>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</si>
  <si>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</si>
  <si>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</si>
  <si>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</si>
  <si>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</si>
  <si>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</si>
  <si>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</si>
  <si>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</si>
  <si>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</si>
  <si>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</si>
  <si>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</si>
  <si>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</si>
  <si>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</si>
  <si>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</si>
  <si>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</si>
  <si>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</si>
  <si>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</si>
  <si>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</si>
  <si>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</si>
  <si>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</si>
  <si>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</si>
  <si>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</si>
  <si>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</si>
  <si>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</si>
  <si>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</si>
  <si>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</si>
  <si>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</si>
  <si>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</si>
  <si>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</si>
  <si>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</si>
  <si>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</si>
  <si>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</si>
  <si>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</si>
  <si>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</si>
  <si>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</si>
  <si>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</si>
  <si>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</si>
  <si>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</si>
  <si>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</si>
  <si>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</si>
  <si>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</si>
  <si>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</si>
  <si>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</si>
  <si>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</si>
  <si>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</si>
  <si>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</si>
  <si>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</si>
  <si>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</si>
  <si>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</si>
  <si>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</si>
  <si>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</si>
  <si>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</si>
  <si>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</si>
  <si>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</si>
  <si>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</si>
  <si>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</si>
  <si>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</si>
  <si>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</si>
  <si>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</si>
  <si>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</si>
  <si>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</si>
  <si>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</si>
  <si>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</si>
  <si>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</si>
  <si>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</si>
  <si>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</si>
  <si>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</si>
  <si>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</si>
  <si>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</si>
  <si>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</si>
  <si>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</si>
  <si>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</si>
  <si>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</si>
  <si>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</si>
  <si>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</si>
  <si>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</si>
  <si>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</si>
  <si>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</si>
  <si>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</si>
  <si>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</si>
  <si>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</si>
  <si>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</si>
  <si>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</si>
  <si>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</si>
  <si>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</si>
  <si>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</si>
  <si>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</si>
  <si>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</si>
  <si>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</si>
  <si>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</si>
  <si>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</si>
  <si>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</si>
  <si>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</si>
  <si>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</si>
  <si>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</si>
  <si>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</si>
  <si>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</si>
  <si>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</si>
  <si>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</si>
  <si>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</si>
  <si>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</si>
  <si>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</si>
  <si>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</si>
  <si>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</si>
  <si>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</si>
  <si>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</si>
  <si>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</si>
  <si>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</si>
  <si>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</si>
  <si>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</si>
  <si>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</si>
  <si>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</si>
  <si>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</si>
  <si>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</si>
  <si>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</si>
  <si>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</si>
  <si>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</si>
  <si>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</si>
  <si>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</si>
  <si>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</si>
  <si>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</si>
  <si>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</si>
  <si>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</si>
  <si>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</si>
  <si>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</si>
  <si>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</si>
  <si>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</si>
  <si>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</si>
  <si>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</si>
  <si>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</si>
  <si>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</si>
  <si>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</si>
  <si>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</si>
  <si>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</si>
  <si>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</si>
  <si>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</si>
  <si>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</si>
  <si>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</si>
  <si>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</si>
  <si>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</si>
  <si>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</si>
  <si>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</si>
  <si>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</si>
  <si>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</si>
  <si>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</si>
  <si>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</si>
  <si>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</si>
  <si>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</si>
  <si>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</si>
  <si>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</si>
  <si>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</si>
  <si>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</si>
  <si>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</si>
  <si>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</si>
  <si>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</si>
  <si>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</si>
  <si>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</si>
  <si>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</si>
  <si>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</si>
  <si>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</si>
  <si>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</si>
  <si>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</si>
  <si>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</si>
  <si>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</si>
  <si>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</si>
  <si>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</si>
  <si>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</si>
  <si>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</si>
  <si>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</si>
  <si>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</si>
  <si>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</si>
  <si>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</si>
  <si>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</si>
  <si>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</si>
  <si>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</si>
  <si>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</si>
  <si>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</si>
  <si>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</si>
  <si>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</si>
  <si>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</si>
  <si>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</si>
  <si>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</si>
  <si>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</si>
  <si>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</si>
  <si>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</si>
  <si>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</si>
  <si>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</si>
  <si>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</si>
  <si>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</si>
  <si>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</si>
  <si>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</si>
  <si>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</si>
  <si>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</si>
  <si>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</si>
  <si>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</si>
  <si>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</si>
  <si>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</si>
  <si>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</si>
  <si>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</si>
  <si>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</si>
  <si>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</si>
  <si>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</si>
  <si>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</si>
  <si>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</si>
  <si>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</si>
  <si>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</si>
  <si>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</si>
  <si>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</si>
  <si>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</si>
  <si>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</si>
  <si>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</si>
  <si>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</si>
  <si>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</si>
  <si>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</si>
  <si>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</si>
  <si>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</si>
  <si>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</si>
  <si>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</si>
  <si>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</si>
  <si>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</si>
  <si>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</si>
  <si>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</si>
  <si>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</si>
  <si>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</si>
  <si>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</si>
  <si>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</si>
  <si>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</si>
  <si>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</si>
  <si>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</si>
  <si>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</si>
  <si>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</si>
  <si>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</si>
  <si>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</si>
  <si>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</si>
  <si>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</si>
  <si>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</si>
  <si>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</si>
  <si>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</si>
  <si>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</si>
  <si>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</si>
  <si>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</si>
  <si>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</si>
  <si>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</si>
  <si>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</si>
  <si>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</si>
  <si>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</si>
  <si>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</si>
  <si>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</si>
  <si>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</si>
  <si>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</si>
  <si>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</si>
  <si>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</si>
  <si>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</si>
  <si>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</si>
  <si>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</si>
  <si>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</si>
  <si>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</si>
  <si>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</si>
  <si>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</si>
  <si>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</si>
  <si>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</si>
  <si>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</si>
  <si>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</si>
  <si>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</si>
  <si>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</si>
  <si>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</si>
  <si>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</si>
  <si>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</si>
  <si>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</si>
  <si>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</si>
  <si>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</si>
  <si>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</si>
  <si>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</si>
  <si>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</si>
  <si>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</si>
  <si>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</si>
  <si>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</si>
  <si>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</si>
  <si>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</si>
  <si>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</si>
  <si>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</si>
  <si>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</si>
  <si>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</si>
  <si>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</si>
  <si>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</si>
  <si>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</si>
  <si>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</si>
  <si>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</si>
  <si>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</si>
  <si>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</si>
  <si>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</si>
  <si>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</si>
  <si>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</si>
  <si>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</si>
  <si>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</si>
  <si>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</si>
  <si>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</si>
  <si>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</si>
  <si>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</si>
  <si>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</si>
  <si>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</si>
  <si>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</si>
  <si>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</si>
  <si>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</si>
  <si>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</si>
  <si>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</si>
  <si>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</si>
  <si>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</si>
  <si>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</si>
  <si>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</si>
  <si>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</si>
  <si>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</si>
  <si>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</si>
  <si>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</si>
  <si>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</si>
  <si>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</si>
  <si>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</si>
  <si>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</si>
  <si>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</si>
  <si>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</si>
  <si>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</si>
  <si>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</si>
  <si>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</si>
  <si>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</si>
  <si>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</si>
  <si>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</si>
  <si>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</si>
  <si>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</si>
  <si>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</si>
  <si>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</si>
  <si>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</si>
  <si>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</si>
  <si>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</si>
  <si>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</si>
  <si>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</si>
  <si>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</si>
  <si>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</si>
  <si>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</si>
  <si>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</si>
  <si>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</si>
  <si>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</si>
  <si>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</si>
  <si>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</si>
  <si>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</si>
  <si>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</si>
  <si>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</si>
  <si>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</si>
  <si>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</si>
  <si>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</si>
  <si>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</si>
  <si>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</si>
  <si>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</si>
  <si>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</si>
  <si>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</si>
  <si>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</si>
  <si>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</si>
  <si>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</si>
  <si>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</si>
  <si>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</si>
  <si>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</si>
  <si>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</si>
  <si>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</si>
  <si>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</si>
  <si>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</si>
  <si>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</si>
  <si>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</si>
  <si>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</si>
  <si>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</si>
  <si>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</si>
  <si>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</si>
  <si>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</si>
  <si>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</si>
  <si>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</si>
  <si>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</si>
  <si>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</si>
  <si>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</si>
  <si>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</si>
  <si>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</si>
  <si>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</si>
  <si>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</si>
  <si>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</si>
  <si>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</si>
  <si>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</si>
  <si>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</si>
  <si>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</si>
  <si>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</si>
  <si>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</si>
  <si>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</si>
  <si>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</si>
  <si>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</si>
  <si>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</si>
  <si>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</si>
  <si>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</si>
  <si>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</si>
  <si>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</si>
  <si>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</si>
  <si>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</si>
  <si>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</si>
  <si>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</si>
  <si>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</si>
  <si>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</si>
  <si>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</si>
  <si>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</si>
  <si>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</si>
  <si>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</si>
  <si>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</si>
  <si>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</si>
  <si>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</si>
  <si>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</si>
  <si>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</si>
  <si>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</si>
  <si>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</si>
  <si>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</si>
  <si>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</si>
  <si>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</si>
  <si>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</si>
  <si>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</si>
  <si>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</si>
  <si>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</si>
  <si>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</si>
  <si>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</si>
  <si>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</si>
  <si>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</si>
  <si>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</si>
  <si>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</si>
  <si>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</si>
  <si>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</si>
  <si>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</si>
  <si>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</si>
  <si>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</si>
  <si>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</si>
  <si>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</si>
  <si>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</si>
  <si>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</si>
  <si>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</si>
  <si>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</si>
  <si>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</si>
  <si>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</si>
  <si>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</si>
  <si>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</si>
  <si>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</si>
  <si>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</si>
  <si>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</si>
  <si>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</si>
  <si>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</si>
  <si>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</si>
  <si>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</si>
  <si>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</si>
  <si>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</si>
  <si>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</si>
  <si>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</si>
  <si>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</si>
  <si>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</si>
  <si>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</si>
  <si>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</si>
  <si>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</si>
  <si>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</si>
  <si>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</si>
  <si>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</si>
  <si>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</si>
  <si>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</si>
  <si>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</si>
  <si>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</si>
  <si>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</si>
  <si>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</si>
  <si>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</si>
  <si>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</si>
  <si>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</si>
  <si>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</si>
  <si>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</si>
  <si>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</si>
  <si>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</si>
  <si>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</si>
  <si>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</si>
  <si>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</si>
  <si>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</si>
  <si>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</si>
  <si>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</si>
  <si>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</si>
  <si>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</si>
  <si>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</si>
  <si>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</si>
  <si>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</si>
  <si>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</si>
  <si>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</si>
  <si>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</si>
  <si>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</si>
  <si>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</si>
  <si>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</si>
  <si>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</si>
  <si>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</si>
  <si>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</si>
  <si>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</si>
  <si>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</si>
  <si>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</si>
  <si>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</si>
  <si>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</si>
  <si>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</si>
  <si>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</si>
  <si>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</si>
  <si>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</si>
  <si>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</si>
  <si>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</si>
  <si>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</si>
  <si>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</si>
  <si>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</si>
  <si>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</si>
  <si>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</si>
  <si>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</si>
  <si>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</si>
  <si>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</si>
  <si>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</si>
  <si>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</si>
  <si>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</si>
  <si>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</si>
  <si>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</si>
  <si>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</si>
  <si>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</si>
  <si>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</si>
  <si>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</si>
  <si>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</si>
  <si>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</si>
  <si>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</si>
  <si>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</si>
  <si>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</si>
  <si>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</si>
  <si>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</si>
  <si>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</si>
  <si>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</si>
  <si>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</si>
  <si>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</si>
  <si>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</si>
  <si>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</si>
  <si>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</si>
  <si>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</si>
  <si>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</si>
  <si>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</si>
  <si>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</si>
  <si>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</si>
  <si>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</si>
  <si>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</si>
  <si>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</si>
  <si>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</si>
  <si>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</si>
  <si>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</si>
  <si>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</si>
  <si>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</si>
  <si>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</si>
  <si>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</si>
  <si>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</si>
  <si>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</si>
  <si>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</si>
  <si>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</si>
  <si>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</si>
  <si>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</si>
  <si>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</si>
  <si>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</si>
  <si>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</si>
  <si>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</si>
  <si>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</si>
  <si>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</si>
  <si>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</si>
  <si>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</si>
  <si>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</si>
  <si>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</si>
  <si>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</si>
  <si>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</si>
  <si>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</si>
  <si>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</si>
  <si>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</si>
  <si>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</si>
  <si>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</si>
  <si>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</si>
  <si>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</si>
  <si>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</si>
  <si>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</si>
  <si>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</si>
  <si>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</si>
  <si>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</si>
  <si>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</si>
  <si>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</si>
  <si>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</si>
  <si>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</si>
  <si>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</si>
  <si>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</si>
  <si>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</si>
  <si>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</si>
  <si>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</si>
  <si>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</si>
  <si>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</si>
  <si>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</si>
  <si>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</si>
  <si>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</si>
  <si>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</si>
  <si>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</si>
  <si>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</si>
  <si>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</si>
  <si>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</si>
  <si>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</si>
  <si>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</si>
  <si>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</si>
  <si>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</si>
  <si>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</si>
  <si>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</si>
  <si>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</si>
  <si>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</si>
  <si>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</si>
  <si>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</si>
  <si>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</si>
  <si>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</si>
  <si>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</si>
  <si>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</si>
  <si>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</si>
  <si>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</si>
  <si>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</si>
  <si>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</si>
  <si>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</si>
  <si>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</si>
  <si>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</si>
  <si>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</si>
  <si>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</si>
  <si>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</si>
  <si>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</si>
  <si>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</si>
  <si>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</si>
  <si>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</si>
  <si>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</si>
  <si>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</si>
  <si>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</si>
  <si>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</si>
  <si>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</si>
  <si>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</si>
  <si>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</si>
  <si>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</si>
  <si>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</si>
  <si>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</si>
  <si>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</si>
  <si>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</si>
  <si>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</si>
  <si>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</si>
  <si>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</si>
  <si>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</si>
  <si>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</si>
  <si>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</si>
  <si>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</si>
  <si>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</si>
  <si>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</si>
  <si>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</si>
  <si>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</si>
  <si>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</si>
  <si>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</si>
  <si>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</si>
  <si>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</si>
  <si>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</si>
  <si>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</si>
  <si>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</si>
  <si>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</si>
  <si>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</si>
  <si>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</si>
  <si>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</si>
  <si>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</si>
  <si>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</si>
  <si>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</si>
  <si>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</si>
  <si>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</si>
  <si>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</si>
  <si>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</si>
  <si>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</si>
  <si>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</si>
  <si>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</si>
  <si>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</si>
  <si>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</si>
  <si>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</si>
  <si>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</si>
  <si>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</si>
  <si>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</si>
  <si>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</si>
  <si>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</si>
  <si>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</si>
  <si>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</si>
  <si>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</si>
  <si>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</si>
  <si>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</si>
  <si>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</si>
  <si>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</si>
  <si>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</si>
  <si>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</si>
  <si>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</si>
  <si>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</si>
  <si>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</si>
  <si>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</si>
  <si>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</si>
  <si>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</si>
  <si>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</si>
  <si>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</si>
  <si>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</si>
  <si>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</si>
  <si>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</si>
  <si>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</si>
  <si>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</si>
  <si>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</si>
  <si>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</si>
  <si>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</si>
  <si>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</si>
  <si>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</si>
  <si>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</si>
  <si>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</si>
  <si>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</si>
  <si>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</si>
  <si>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</si>
  <si>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</si>
  <si>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</si>
  <si>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</si>
  <si>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</si>
  <si>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</si>
  <si>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</si>
  <si>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</si>
  <si>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</si>
  <si>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</si>
  <si>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</si>
  <si>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</si>
  <si>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</si>
  <si>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</si>
  <si>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</si>
  <si>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</si>
  <si>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</si>
  <si>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</si>
  <si>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</si>
  <si>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</si>
  <si>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</si>
  <si>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</si>
  <si>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</si>
  <si>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</si>
  <si>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</si>
  <si>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</si>
  <si>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</si>
  <si>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</si>
  <si>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</si>
  <si>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</si>
  <si>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</si>
  <si>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</si>
  <si>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</si>
  <si>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</si>
  <si>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</si>
  <si>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</si>
  <si>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</si>
  <si>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</si>
  <si>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</si>
  <si>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</si>
  <si>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</si>
  <si>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</si>
  <si>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</si>
  <si>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</si>
  <si>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</si>
  <si>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</si>
  <si>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</si>
  <si>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</si>
  <si>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</si>
  <si>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</si>
  <si>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</si>
  <si>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</si>
  <si>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</si>
  <si>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</si>
  <si>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</si>
  <si>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</si>
  <si>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</si>
  <si>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</si>
  <si>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</si>
  <si>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</si>
  <si>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</si>
  <si>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</si>
  <si>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</si>
  <si>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</si>
  <si>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</si>
  <si>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</si>
  <si>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</si>
  <si>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</si>
  <si>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</si>
  <si>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</si>
  <si>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</si>
  <si>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</si>
  <si>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</si>
  <si>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</si>
  <si>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</si>
  <si>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</si>
  <si>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</si>
  <si>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</si>
  <si>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</si>
  <si>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</si>
  <si>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</si>
  <si>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</si>
  <si>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</si>
  <si>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</si>
  <si>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</si>
  <si>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</si>
  <si>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</si>
  <si>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</si>
  <si>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</si>
  <si>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</si>
  <si>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</si>
  <si>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</si>
  <si>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</si>
  <si>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</si>
  <si>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</si>
  <si>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</si>
  <si>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</si>
  <si>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</si>
  <si>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</si>
  <si>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</si>
  <si>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</si>
  <si>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</si>
  <si>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</si>
  <si>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</si>
  <si>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</si>
  <si>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</si>
  <si>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</si>
  <si>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</si>
  <si>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</si>
  <si>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</si>
  <si>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</si>
  <si>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</si>
  <si>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</si>
  <si>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</si>
  <si>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</si>
  <si>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</si>
  <si>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</si>
  <si>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</si>
  <si>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</si>
  <si>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</si>
  <si>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</si>
  <si>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</si>
  <si>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</si>
  <si>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</si>
  <si>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</si>
  <si>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</si>
  <si>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</si>
  <si>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</si>
  <si>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</si>
  <si>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</si>
  <si>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</si>
  <si>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</si>
  <si>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</si>
  <si>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</si>
  <si>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</si>
  <si>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</si>
  <si>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</si>
  <si>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</si>
  <si>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</si>
  <si>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</si>
  <si>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</si>
  <si>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</si>
  <si>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</si>
  <si>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</si>
  <si>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</si>
  <si>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</si>
  <si>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</si>
  <si>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</si>
  <si>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</si>
  <si>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</si>
  <si>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</si>
  <si>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</si>
  <si>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</si>
  <si>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</si>
  <si>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</si>
  <si>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</si>
  <si>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</si>
  <si>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</si>
  <si>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</si>
  <si>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</si>
  <si>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</si>
  <si>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</si>
  <si>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</si>
  <si>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</si>
  <si>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</si>
  <si>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</si>
  <si>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</si>
  <si>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</si>
  <si>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</si>
  <si>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</si>
  <si>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</si>
  <si>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</si>
  <si>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</si>
  <si>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</si>
  <si>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</si>
  <si>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</si>
  <si>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</si>
  <si>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</si>
  <si>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</si>
  <si>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</si>
  <si>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</si>
  <si>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</si>
  <si>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</si>
  <si>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</si>
  <si>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</si>
  <si>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</si>
  <si>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</si>
  <si>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</si>
  <si>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</si>
  <si>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</si>
  <si>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</si>
  <si>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</si>
  <si>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</si>
  <si>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</si>
  <si>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</si>
  <si>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</si>
  <si>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</si>
  <si>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</si>
  <si>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</si>
  <si>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</si>
  <si>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</si>
  <si>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</si>
  <si>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</si>
  <si>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</si>
  <si>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</si>
  <si>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</si>
  <si>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</si>
  <si>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</si>
  <si>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</si>
  <si>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</si>
  <si>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</si>
  <si>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</si>
  <si>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</si>
  <si>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</si>
  <si>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</si>
  <si>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</si>
  <si>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</si>
  <si>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</si>
  <si>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</si>
  <si>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</si>
  <si>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</si>
  <si>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</si>
  <si>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</si>
  <si>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</si>
  <si>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</si>
  <si>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</si>
  <si>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</si>
  <si>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</si>
  <si>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</si>
  <si>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</si>
  <si>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</si>
  <si>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</si>
  <si>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</si>
  <si>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</si>
  <si>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</si>
  <si>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</si>
  <si>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</si>
  <si>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</si>
  <si>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</si>
  <si>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</si>
  <si>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</si>
  <si>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</si>
  <si>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</si>
  <si>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</si>
  <si>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</si>
  <si>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</si>
  <si>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</si>
  <si>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</si>
  <si>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</si>
  <si>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</si>
  <si>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</si>
  <si>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</si>
  <si>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</si>
  <si>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</si>
  <si>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</si>
  <si>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</si>
  <si>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</si>
  <si>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</si>
  <si>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</si>
  <si>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</si>
  <si>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</si>
  <si>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</si>
  <si>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</si>
  <si>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</si>
  <si>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</si>
  <si>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</si>
  <si>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</si>
  <si>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</si>
  <si>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</si>
  <si>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</si>
  <si>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</si>
  <si>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</si>
  <si>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</si>
  <si>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</si>
  <si>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</si>
  <si>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</si>
  <si>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</si>
  <si>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</si>
  <si>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</si>
  <si>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</si>
  <si>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</si>
  <si>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</si>
  <si>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</si>
  <si>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</si>
  <si>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</si>
  <si>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</si>
  <si>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</si>
  <si>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</si>
  <si>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</si>
  <si>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</si>
  <si>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</si>
  <si>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</si>
  <si>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</si>
  <si>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</si>
  <si>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</si>
  <si>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</si>
  <si>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</si>
  <si>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</si>
  <si>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</si>
  <si>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</si>
  <si>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</si>
  <si>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</si>
  <si>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</si>
  <si>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</si>
  <si>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</si>
  <si>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</si>
  <si>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</si>
  <si>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</si>
  <si>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</si>
  <si>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</si>
  <si>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</si>
  <si>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</si>
  <si>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</si>
  <si>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</si>
  <si>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</si>
  <si>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</si>
  <si>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</si>
  <si>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</si>
  <si>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</si>
  <si>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</si>
  <si>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</si>
  <si>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</si>
  <si>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</si>
  <si>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</si>
  <si>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</si>
  <si>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</si>
  <si>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</si>
  <si>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</si>
  <si>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</si>
  <si>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</si>
  <si>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</si>
  <si>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</si>
  <si>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</si>
  <si>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</si>
  <si>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</si>
  <si>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</si>
  <si>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</si>
  <si>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</si>
  <si>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</si>
  <si>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</si>
  <si>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</si>
  <si>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</si>
  <si>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</si>
  <si>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</si>
  <si>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</si>
  <si>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</si>
  <si>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</si>
  <si>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</si>
  <si>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</si>
  <si>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</si>
  <si>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</si>
  <si>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</si>
  <si>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</si>
  <si>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</si>
  <si>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</si>
  <si>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</si>
  <si>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</si>
  <si>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</si>
  <si>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</si>
  <si>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</si>
  <si>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</si>
  <si>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</si>
  <si>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</si>
  <si>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</si>
  <si>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</si>
  <si>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</si>
  <si>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</si>
  <si>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</si>
  <si>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</si>
  <si>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</si>
  <si>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</si>
  <si>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</si>
  <si>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</si>
  <si>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</si>
  <si>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</si>
  <si>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</si>
  <si>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</si>
  <si>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</si>
  <si>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</si>
  <si>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</si>
  <si>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</si>
  <si>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</si>
  <si>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</si>
  <si>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</si>
  <si>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</si>
  <si>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</si>
  <si>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</si>
  <si>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</si>
  <si>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</si>
  <si>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</si>
  <si>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</si>
  <si>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</si>
  <si>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</si>
  <si>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</si>
  <si>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</si>
  <si>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</si>
  <si>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</si>
  <si>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</si>
  <si>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</si>
  <si>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</si>
  <si>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</si>
  <si>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</si>
  <si>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</si>
  <si>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</si>
  <si>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</si>
  <si>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</si>
  <si>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</si>
  <si>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</si>
  <si>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</si>
  <si>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</si>
  <si>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</si>
  <si>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</si>
  <si>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</si>
  <si>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</si>
  <si>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</si>
  <si>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</si>
  <si>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</si>
  <si>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</si>
  <si>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</si>
  <si>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</si>
  <si>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</si>
  <si>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</si>
  <si>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</si>
  <si>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</si>
  <si>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</si>
  <si>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</si>
  <si>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</si>
  <si>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</si>
  <si>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</si>
  <si>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</si>
  <si>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</si>
  <si>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</si>
  <si>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</si>
  <si>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</si>
  <si>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</si>
  <si>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</si>
  <si>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</si>
  <si>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</si>
  <si>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</si>
  <si>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</si>
  <si>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</si>
  <si>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</si>
  <si>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</si>
  <si>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</si>
  <si>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</si>
  <si>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</si>
  <si>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</si>
  <si>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</si>
  <si>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</si>
  <si>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</si>
  <si>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</si>
  <si>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</si>
  <si>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</si>
  <si>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</si>
  <si>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</si>
  <si>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</si>
  <si>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</si>
  <si>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</si>
  <si>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</si>
  <si>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</si>
  <si>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</si>
  <si>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</si>
  <si>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</si>
  <si>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</si>
  <si>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</si>
  <si>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</si>
  <si>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</si>
  <si>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</si>
  <si>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</si>
  <si>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</si>
  <si>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</si>
  <si>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</si>
  <si>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</si>
  <si>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</si>
  <si>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</si>
  <si>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</si>
  <si>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</si>
  <si>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</si>
  <si>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</si>
  <si>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</si>
  <si>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</si>
  <si>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</si>
  <si>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</si>
  <si>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</si>
  <si>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</si>
  <si>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</si>
  <si>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</si>
  <si>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</si>
  <si>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</si>
  <si>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</si>
  <si>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</si>
  <si>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</si>
  <si>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</si>
  <si>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</si>
  <si>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</si>
  <si>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</si>
  <si>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</si>
  <si>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</si>
  <si>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</si>
  <si>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</si>
  <si>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</si>
  <si>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</si>
  <si>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</si>
  <si>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</si>
  <si>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</si>
  <si>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</si>
  <si>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</si>
  <si>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</si>
  <si>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</si>
  <si>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</si>
  <si>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</si>
  <si>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</si>
  <si>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</si>
  <si>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</si>
  <si>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</si>
  <si>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</si>
  <si>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</si>
  <si>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</si>
  <si>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</si>
  <si>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</si>
  <si>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</si>
  <si>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</si>
  <si>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</si>
  <si>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</si>
  <si>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</si>
  <si>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</si>
  <si>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</si>
  <si>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</si>
  <si>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</si>
  <si>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</si>
  <si>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</si>
  <si>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</si>
  <si>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</si>
  <si>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</si>
  <si>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</si>
  <si>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</si>
  <si>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</si>
  <si>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</si>
  <si>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</si>
  <si>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</si>
  <si>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</si>
  <si>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</si>
  <si>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</si>
  <si>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</si>
  <si>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</si>
  <si>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</si>
  <si>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</si>
  <si>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</si>
  <si>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</si>
  <si>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</si>
  <si>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</si>
  <si>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</si>
  <si>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</si>
  <si>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</si>
  <si>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</si>
  <si>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</si>
  <si>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</si>
  <si>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</si>
  <si>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</si>
  <si>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</si>
  <si>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</si>
  <si>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</si>
  <si>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</si>
  <si>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</si>
  <si>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</si>
  <si>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</si>
  <si>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</si>
  <si>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</si>
  <si>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</si>
  <si>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</si>
  <si>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</si>
  <si>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</si>
  <si>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</si>
  <si>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</si>
  <si>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</si>
  <si>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</si>
  <si>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</si>
  <si>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</si>
  <si>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</si>
  <si>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</si>
  <si>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</si>
  <si>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</si>
  <si>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</si>
  <si>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</si>
  <si>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</si>
  <si>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</si>
  <si>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</si>
  <si>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</si>
  <si>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</si>
  <si>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</si>
  <si>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</si>
  <si>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</si>
  <si>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</si>
  <si>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</si>
  <si>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</si>
  <si>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</si>
  <si>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</si>
  <si>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</si>
  <si>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</si>
  <si>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</si>
  <si>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</si>
  <si>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</si>
  <si>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</si>
  <si>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</si>
  <si>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</si>
  <si>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</si>
  <si>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</si>
  <si>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</si>
  <si>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</si>
  <si>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</si>
  <si>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</si>
  <si>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</si>
  <si>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</si>
  <si>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</si>
  <si>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</si>
  <si>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</si>
  <si>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</si>
  <si>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</si>
  <si>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</si>
  <si>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</si>
  <si>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</si>
  <si>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</si>
  <si>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</si>
  <si>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</si>
  <si>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</si>
  <si>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</si>
  <si>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</si>
  <si>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</si>
  <si>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</si>
  <si>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</si>
  <si>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</si>
  <si>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</si>
  <si>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</si>
  <si>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</si>
  <si>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</si>
  <si>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</si>
  <si>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</si>
  <si>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</si>
  <si>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</si>
  <si>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</si>
  <si>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</si>
  <si>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</si>
  <si>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</si>
  <si>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</si>
  <si>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</si>
  <si>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</si>
  <si>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</si>
  <si>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</si>
  <si>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</si>
  <si>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</si>
  <si>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</si>
  <si>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</si>
  <si>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</si>
  <si>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</si>
  <si>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</si>
  <si>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</si>
  <si>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</si>
  <si>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</si>
  <si>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</si>
  <si>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</si>
  <si>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</si>
  <si>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</si>
  <si>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</si>
  <si>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</si>
  <si>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</si>
  <si>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</si>
  <si>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</si>
  <si>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</si>
  <si>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</si>
  <si>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</si>
  <si>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</si>
  <si>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</si>
  <si>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</si>
  <si>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</si>
  <si>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</si>
  <si>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</si>
  <si>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</si>
  <si>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</si>
  <si>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</si>
  <si>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</si>
  <si>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</si>
  <si>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</si>
  <si>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</si>
  <si>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</si>
  <si>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</si>
  <si>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</si>
  <si>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</si>
  <si>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</si>
  <si>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</si>
  <si>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</si>
  <si>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</si>
  <si>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</si>
  <si>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</si>
  <si>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</si>
  <si>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</si>
  <si>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</si>
  <si>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</si>
  <si>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</si>
  <si>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</si>
  <si>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</si>
  <si>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</si>
  <si>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</si>
  <si>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</si>
  <si>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</si>
  <si>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</si>
  <si>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</si>
  <si>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</si>
  <si>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</si>
  <si>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</si>
  <si>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</si>
  <si>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</si>
  <si>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</si>
  <si>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</si>
  <si>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</si>
  <si>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</si>
  <si>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</si>
  <si>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</si>
  <si>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</si>
  <si>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</si>
  <si>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</si>
  <si>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</si>
  <si>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</si>
  <si>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</si>
  <si>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</si>
  <si>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</si>
  <si>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</si>
  <si>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</si>
  <si>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</si>
  <si>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</si>
  <si>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</si>
  <si>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</si>
  <si>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</si>
  <si>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</si>
  <si>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</si>
  <si>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</si>
  <si>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</si>
  <si>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</si>
  <si>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</si>
  <si>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</si>
  <si>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</si>
  <si>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</si>
  <si>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</si>
  <si>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</si>
  <si>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</si>
  <si>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</si>
  <si>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</si>
  <si>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</si>
  <si>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</si>
  <si>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</si>
  <si>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</si>
  <si>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</si>
  <si>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</si>
  <si>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</si>
  <si>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</si>
  <si>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</si>
  <si>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</si>
  <si>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</si>
  <si>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</si>
  <si>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</si>
  <si>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</si>
  <si>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</si>
  <si>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</si>
  <si>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</si>
  <si>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</si>
  <si>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</si>
  <si>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</si>
  <si>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</si>
  <si>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</si>
  <si>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</si>
  <si>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</si>
  <si>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</si>
  <si>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</si>
  <si>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</si>
  <si>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</si>
  <si>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</si>
  <si>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</si>
  <si>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</si>
  <si>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</si>
  <si>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</si>
  <si>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</si>
  <si>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</si>
  <si>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</si>
  <si>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</si>
  <si>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</si>
  <si>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</si>
  <si>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</si>
  <si>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</si>
  <si>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</si>
  <si>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</si>
  <si>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</si>
  <si>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</si>
  <si>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</si>
  <si>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</si>
  <si>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</si>
  <si>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</si>
  <si>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</si>
  <si>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</si>
  <si>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</si>
  <si>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</si>
  <si>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</si>
  <si>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</si>
  <si>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</si>
  <si>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</si>
  <si>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</si>
  <si>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</si>
  <si>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</si>
  <si>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</si>
  <si>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</si>
  <si>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</si>
  <si>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</si>
  <si>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</si>
  <si>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</si>
  <si>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</si>
  <si>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</si>
  <si>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</si>
  <si>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</si>
  <si>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</si>
  <si>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</si>
  <si>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</si>
  <si>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</si>
  <si>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</si>
  <si>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</si>
  <si>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</si>
  <si>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</si>
  <si>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</si>
  <si>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</si>
  <si>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</si>
  <si>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</si>
  <si>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</si>
  <si>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</si>
  <si>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</si>
  <si>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</si>
  <si>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</si>
  <si>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</si>
  <si>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</si>
  <si>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</si>
  <si>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</si>
  <si>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</si>
  <si>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</si>
  <si>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</si>
  <si>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</si>
  <si>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</si>
  <si>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</si>
  <si>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</si>
  <si>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</si>
  <si>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</si>
  <si>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</si>
  <si>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</si>
  <si>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</si>
  <si>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</si>
  <si>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</si>
  <si>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</si>
  <si>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</si>
  <si>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</si>
  <si>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</si>
  <si>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</si>
  <si>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</si>
  <si>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</si>
  <si>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</si>
  <si>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</si>
  <si>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</si>
  <si>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</si>
  <si>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</si>
  <si>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</si>
  <si>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</si>
  <si>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</si>
  <si>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</si>
  <si>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</si>
  <si>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</si>
  <si>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</si>
  <si>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</si>
  <si>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</si>
  <si>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</si>
  <si>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</si>
  <si>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</si>
  <si>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</si>
  <si>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</si>
  <si>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</si>
  <si>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</si>
  <si>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</si>
  <si>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</si>
  <si>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</si>
  <si>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</si>
  <si>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</si>
  <si>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</si>
  <si>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</si>
  <si>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</si>
  <si>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</si>
  <si>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</si>
  <si>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</si>
  <si>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</si>
  <si>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</si>
  <si>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</si>
  <si>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</si>
  <si>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</si>
  <si>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</si>
  <si>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</si>
  <si>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</si>
  <si>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</si>
  <si>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</si>
  <si>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</si>
  <si>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</si>
  <si>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</si>
  <si>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</si>
  <si>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</si>
  <si>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</si>
  <si>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</si>
  <si>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</si>
  <si>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</si>
  <si>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</si>
  <si>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</si>
  <si>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</si>
  <si>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</si>
  <si>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</si>
  <si>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</si>
  <si>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</si>
  <si>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</si>
  <si>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</si>
  <si>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</si>
  <si>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</si>
  <si>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</si>
  <si>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</si>
  <si>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</si>
  <si>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</si>
  <si>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</si>
  <si>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</si>
  <si>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</si>
  <si>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</si>
  <si>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</si>
  <si>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</si>
  <si>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</si>
  <si>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</si>
  <si>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</si>
  <si>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</si>
  <si>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</si>
  <si>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</si>
  <si>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</si>
  <si>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</si>
  <si>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</si>
  <si>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</si>
  <si>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</si>
  <si>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</si>
  <si>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</si>
  <si>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</si>
  <si>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</si>
  <si>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</si>
  <si>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</si>
  <si>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</si>
  <si>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</si>
  <si>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</si>
  <si>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</si>
  <si>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</si>
  <si>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</si>
  <si>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</si>
  <si>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</si>
  <si>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</si>
  <si>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</si>
  <si>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</si>
  <si>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</si>
  <si>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</si>
  <si>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</si>
  <si>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</si>
  <si>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</si>
  <si>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</si>
  <si>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</si>
  <si>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</si>
  <si>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</si>
  <si>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</si>
  <si>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</si>
  <si>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</si>
  <si>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</si>
  <si>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</si>
  <si>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</si>
  <si>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</si>
  <si>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</si>
  <si>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</si>
  <si>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</si>
  <si>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</si>
  <si>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</si>
  <si>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</si>
  <si>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</si>
  <si>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</si>
  <si>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</si>
  <si>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</si>
  <si>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</si>
  <si>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</si>
  <si>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</si>
  <si>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</si>
  <si>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</si>
  <si>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</si>
  <si>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</si>
  <si>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</si>
  <si>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</si>
  <si>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</si>
  <si>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</si>
  <si>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</si>
  <si>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</si>
  <si>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</si>
  <si>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</si>
  <si>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</si>
  <si>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</si>
  <si>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</si>
  <si>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</si>
  <si>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</si>
  <si>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</si>
  <si>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</si>
  <si>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</si>
  <si>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</si>
  <si>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</si>
  <si>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</si>
  <si>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</si>
  <si>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</si>
  <si>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</si>
  <si>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</si>
  <si>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</si>
  <si>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</si>
  <si>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</si>
  <si>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</si>
  <si>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</si>
  <si>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</si>
  <si>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</si>
  <si>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</si>
  <si>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</si>
  <si>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</si>
  <si>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</si>
  <si>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</si>
  <si>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</si>
  <si>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</si>
  <si>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</si>
  <si>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</si>
  <si>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</si>
  <si>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</si>
  <si>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</si>
  <si>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</si>
  <si>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</si>
  <si>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</si>
  <si>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</si>
  <si>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</si>
  <si>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</si>
  <si>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</si>
  <si>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</si>
  <si>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</si>
  <si>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</si>
  <si>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</si>
  <si>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</si>
  <si>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</si>
  <si>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</si>
  <si>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</si>
  <si>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</si>
  <si>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</si>
  <si>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</si>
  <si>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</si>
  <si>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</si>
  <si>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</si>
  <si>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</si>
  <si>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</si>
  <si>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</si>
  <si>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</si>
  <si>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</si>
  <si>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</si>
  <si>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</si>
  <si>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</si>
  <si>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</si>
  <si>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</si>
  <si>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</si>
  <si>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</si>
  <si>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</si>
  <si>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</si>
  <si>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</si>
  <si>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</si>
  <si>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</si>
  <si>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</si>
  <si>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</si>
  <si>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</si>
  <si>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</si>
  <si>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</si>
  <si>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</si>
  <si>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</si>
  <si>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</si>
  <si>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</si>
  <si>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</si>
  <si>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</si>
  <si>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</si>
  <si>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</si>
  <si>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</si>
  <si>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</si>
  <si>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</si>
  <si>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</si>
  <si>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</si>
  <si>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</si>
  <si>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</si>
  <si>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</si>
  <si>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</si>
  <si>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</si>
  <si>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</si>
  <si>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</si>
  <si>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</si>
  <si>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</si>
  <si>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</si>
  <si>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</si>
  <si>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</si>
  <si>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</si>
  <si>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</si>
  <si>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</si>
  <si>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</si>
  <si>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</si>
  <si>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</si>
  <si>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</si>
  <si>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</si>
  <si>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</si>
  <si>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</si>
  <si>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</si>
  <si>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</si>
  <si>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</si>
  <si>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</si>
  <si>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</si>
  <si>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</si>
  <si>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</si>
  <si>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</si>
  <si>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</si>
  <si>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</si>
  <si>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</si>
  <si>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</si>
  <si>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</si>
  <si>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</si>
  <si>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</si>
  <si>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</si>
  <si>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</si>
  <si>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</si>
  <si>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</si>
  <si>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</si>
  <si>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</si>
  <si>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</si>
  <si>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</si>
  <si>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</si>
  <si>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</si>
  <si>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</si>
  <si>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</si>
  <si>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</si>
  <si>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</si>
  <si>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</si>
  <si>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</si>
  <si>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</si>
  <si>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</si>
  <si>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</si>
  <si>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</si>
  <si>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</si>
  <si>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</si>
  <si>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</si>
  <si>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</si>
  <si>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</si>
  <si>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</si>
  <si>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</si>
  <si>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</si>
  <si>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</si>
  <si>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</si>
  <si>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</si>
  <si>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</si>
  <si>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</si>
  <si>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</si>
  <si>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</si>
  <si>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</si>
  <si>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</si>
  <si>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</si>
  <si>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</si>
  <si>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</si>
  <si>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</si>
  <si>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</si>
  <si>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</si>
  <si>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</si>
  <si>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</si>
  <si>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</si>
  <si>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</si>
  <si>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</si>
  <si>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</si>
  <si>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</si>
  <si>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</si>
  <si>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</si>
  <si>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</si>
  <si>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</si>
  <si>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</si>
  <si>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</si>
  <si>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</si>
  <si>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</si>
  <si>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</si>
  <si>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</si>
  <si>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</si>
  <si>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</si>
  <si>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</si>
  <si>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</si>
  <si>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</si>
  <si>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</si>
  <si>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</si>
  <si>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</si>
  <si>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</si>
  <si>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</si>
  <si>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</si>
  <si>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</si>
  <si>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</si>
  <si>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</si>
  <si>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</si>
  <si>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</si>
  <si>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</si>
  <si>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</si>
  <si>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</si>
  <si>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</si>
  <si>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</si>
  <si>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</si>
  <si>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</si>
  <si>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</si>
  <si>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</si>
  <si>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</si>
  <si>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</si>
  <si>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</si>
  <si>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</si>
  <si>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</si>
  <si>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</si>
  <si>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</si>
  <si>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</si>
  <si>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</si>
  <si>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</si>
  <si>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</si>
  <si>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</si>
  <si>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</si>
  <si>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</si>
  <si>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</si>
  <si>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</si>
  <si>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</si>
  <si>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</si>
  <si>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</si>
  <si>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</si>
  <si>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</si>
  <si>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</si>
  <si>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</si>
  <si>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</si>
  <si>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</si>
  <si>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</si>
  <si>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</si>
  <si>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</si>
  <si>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</si>
  <si>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</si>
  <si>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</si>
  <si>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</si>
  <si>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</si>
  <si>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</si>
  <si>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</si>
  <si>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</si>
  <si>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</si>
  <si>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</si>
  <si>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</si>
  <si>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</si>
  <si>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</si>
  <si>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</si>
  <si>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</si>
  <si>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</si>
  <si>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</si>
  <si>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</si>
  <si>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</si>
  <si>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</si>
  <si>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</si>
  <si>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</si>
  <si>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</si>
  <si>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</si>
  <si>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</si>
  <si>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</si>
  <si>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</si>
  <si>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</si>
  <si>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</si>
  <si>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</si>
  <si>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</si>
  <si>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</si>
  <si>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</si>
  <si>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</si>
  <si>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</si>
  <si>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</si>
  <si>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</si>
  <si>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</si>
  <si>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</si>
  <si>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</si>
  <si>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</si>
  <si>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</si>
  <si>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</si>
  <si>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</si>
  <si>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</si>
  <si>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</si>
  <si>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</si>
  <si>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</si>
  <si>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</si>
  <si>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</si>
  <si>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</si>
  <si>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</si>
  <si>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</si>
  <si>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</si>
  <si>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</si>
  <si>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</si>
  <si>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</si>
  <si>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</si>
  <si>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</si>
  <si>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</si>
  <si>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</si>
  <si>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</si>
  <si>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</si>
  <si>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</si>
  <si>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</si>
  <si>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</si>
  <si>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</si>
  <si>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</si>
  <si>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</si>
  <si>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</si>
  <si>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</si>
  <si>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</si>
  <si>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</si>
  <si>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</si>
  <si>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</si>
  <si>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</si>
  <si>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</si>
  <si>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</si>
  <si>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</si>
  <si>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</si>
  <si>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</si>
  <si>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</si>
  <si>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</si>
  <si>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</si>
  <si>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</si>
  <si>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</si>
  <si>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</si>
  <si>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</si>
  <si>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</si>
  <si>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</si>
  <si>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</si>
  <si>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</si>
  <si>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</si>
  <si>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</si>
  <si>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</si>
  <si>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</si>
  <si>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</si>
  <si>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</si>
  <si>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</si>
  <si>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</si>
  <si>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</si>
  <si>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</si>
  <si>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</si>
  <si>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</si>
  <si>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</si>
  <si>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</si>
  <si>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</si>
  <si>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</si>
  <si>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</si>
  <si>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</si>
  <si>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</si>
  <si>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</si>
  <si>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</si>
  <si>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</si>
  <si>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</si>
  <si>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</si>
  <si>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</si>
  <si>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</si>
  <si>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</si>
  <si>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</si>
  <si>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</si>
  <si>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</si>
  <si>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</si>
  <si>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</si>
  <si>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</si>
  <si>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</si>
  <si>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</si>
  <si>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</si>
  <si>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</si>
  <si>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</si>
  <si>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</si>
  <si>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</si>
  <si>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</si>
  <si>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</si>
  <si>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</si>
  <si>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</si>
  <si>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</si>
  <si>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</si>
  <si>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</si>
  <si>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</si>
  <si>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</si>
  <si>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</si>
  <si>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</si>
  <si>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</si>
  <si>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</si>
  <si>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</si>
  <si>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</si>
  <si>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</si>
  <si>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</si>
  <si>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</si>
  <si>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</si>
  <si>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</si>
  <si>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</si>
  <si>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</si>
  <si>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</si>
  <si>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</si>
  <si>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</si>
  <si>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</si>
  <si>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</si>
  <si>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</si>
  <si>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</si>
  <si>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</si>
  <si>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</si>
  <si>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</si>
  <si>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</si>
  <si>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</si>
  <si>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</si>
  <si>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</si>
  <si>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</si>
  <si>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</si>
  <si>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</si>
  <si>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</si>
  <si>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</si>
  <si>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</si>
  <si>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</si>
  <si>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</si>
  <si>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</si>
  <si>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</si>
  <si>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</si>
  <si>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</si>
  <si>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</si>
  <si>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</si>
  <si>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</si>
  <si>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</si>
  <si>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</si>
  <si>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</si>
  <si>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</si>
  <si>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</si>
  <si>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</si>
  <si>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</si>
  <si>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</si>
  <si>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</si>
  <si>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</si>
  <si>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</si>
  <si>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</si>
  <si>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</si>
  <si>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</si>
  <si>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</si>
  <si>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</si>
  <si>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</si>
  <si>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</si>
  <si>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</si>
  <si>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</si>
  <si>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</si>
  <si>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</si>
  <si>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</si>
  <si>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</si>
  <si>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</si>
  <si>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</si>
  <si>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</si>
  <si>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</si>
  <si>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</si>
  <si>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</si>
  <si>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</si>
  <si>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</si>
  <si>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</si>
  <si>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</si>
  <si>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</si>
  <si>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</si>
  <si>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</si>
  <si>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</si>
  <si>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</si>
  <si>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</si>
  <si>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</si>
  <si>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</si>
  <si>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</si>
  <si>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</si>
  <si>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</si>
  <si>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</si>
  <si>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</si>
  <si>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</si>
  <si>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</si>
  <si>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</si>
  <si>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</si>
  <si>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</si>
  <si>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</si>
  <si>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</si>
  <si>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</si>
  <si>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</si>
  <si>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</si>
  <si>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</si>
  <si>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</si>
  <si>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</si>
  <si>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</si>
  <si>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</si>
  <si>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</si>
  <si>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</si>
  <si>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</si>
  <si>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</si>
  <si>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</si>
  <si>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</si>
  <si>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</si>
  <si>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</si>
  <si>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</si>
  <si>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</si>
  <si>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</si>
  <si>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</si>
  <si>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</si>
  <si>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</si>
  <si>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</si>
  <si>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</si>
  <si>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</si>
  <si>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</si>
  <si>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</si>
  <si>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</si>
  <si>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</si>
  <si>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</si>
  <si>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</si>
  <si>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</si>
  <si>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</si>
  <si>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</si>
  <si>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</si>
  <si>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</si>
  <si>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</si>
  <si>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</si>
  <si>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</si>
  <si>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</si>
  <si>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</si>
  <si>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</si>
  <si>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</si>
  <si>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</si>
  <si>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</si>
  <si>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</si>
  <si>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</si>
  <si>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</si>
  <si>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</si>
  <si>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</si>
  <si>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</si>
  <si>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</si>
  <si>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</si>
  <si>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</si>
  <si>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</si>
  <si>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</si>
  <si>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</si>
  <si>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</si>
  <si>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</si>
  <si>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</si>
  <si>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</si>
  <si>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</si>
  <si>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</si>
  <si>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</si>
  <si>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</si>
  <si>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</si>
  <si>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</si>
  <si>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</si>
  <si>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</si>
  <si>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</si>
  <si>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</si>
  <si>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</si>
  <si>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</si>
  <si>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</si>
  <si>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</si>
  <si>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</si>
  <si>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</si>
  <si>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</si>
  <si>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</si>
  <si>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</si>
  <si>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</si>
  <si>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</si>
  <si>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</si>
  <si>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</si>
  <si>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</si>
  <si>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</si>
  <si>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</si>
  <si>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</si>
  <si>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</si>
  <si>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</si>
  <si>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</si>
  <si>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</si>
  <si>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</si>
  <si>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</si>
  <si>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</si>
  <si>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</si>
  <si>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</si>
  <si>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</si>
  <si>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</si>
  <si>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</si>
  <si>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</si>
  <si>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</si>
  <si>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</si>
  <si>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</si>
  <si>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</si>
  <si>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</si>
  <si>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</si>
  <si>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</si>
  <si>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</si>
  <si>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</si>
  <si>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</si>
  <si>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</si>
  <si>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</si>
  <si>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</si>
  <si>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</si>
  <si>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</si>
  <si>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</si>
  <si>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</si>
  <si>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</si>
  <si>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</si>
  <si>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</si>
  <si>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</si>
  <si>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</si>
  <si>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</si>
  <si>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</si>
  <si>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</si>
  <si>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</si>
  <si>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</si>
  <si>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</si>
  <si>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</si>
  <si>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</si>
  <si>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</si>
  <si>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</si>
  <si>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</si>
  <si>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</si>
  <si>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</si>
  <si>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</si>
  <si>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</si>
  <si>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</si>
  <si>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</si>
  <si>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</si>
  <si>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</si>
  <si>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</si>
  <si>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</si>
  <si>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</si>
  <si>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</si>
  <si>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</si>
  <si>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</si>
  <si>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</si>
  <si>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</si>
  <si>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</si>
  <si>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</si>
  <si>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</si>
  <si>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</si>
  <si>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</si>
  <si>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</si>
  <si>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</si>
  <si>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</si>
  <si>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</si>
  <si>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</si>
  <si>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</si>
  <si>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</si>
  <si>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</si>
  <si>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</si>
  <si>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</si>
  <si>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</si>
  <si>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</si>
  <si>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</si>
  <si>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</si>
  <si>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</si>
  <si>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</si>
  <si>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</si>
  <si>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</si>
  <si>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</si>
  <si>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</si>
  <si>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</si>
  <si>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</si>
  <si>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</si>
  <si>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</si>
  <si>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</si>
  <si>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</si>
  <si>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</si>
  <si>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</si>
  <si>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</si>
  <si>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</si>
  <si>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</si>
  <si>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</si>
  <si>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</si>
  <si>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</si>
  <si>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</si>
  <si>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</si>
  <si>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</si>
  <si>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</si>
  <si>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</si>
  <si>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</si>
  <si>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</si>
  <si>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</si>
  <si>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</si>
  <si>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</si>
  <si>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</si>
  <si>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</si>
  <si>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</si>
  <si>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</si>
  <si>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</si>
  <si>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</si>
  <si>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</si>
  <si>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</si>
  <si>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</si>
  <si>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</si>
  <si>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</si>
  <si>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</si>
  <si>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</si>
  <si>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</si>
  <si>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</si>
  <si>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</si>
  <si>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</si>
  <si>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</si>
  <si>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</si>
  <si>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</si>
  <si>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</si>
  <si>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</si>
  <si>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</si>
  <si>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</si>
  <si>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</si>
  <si>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</si>
  <si>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</si>
  <si>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</si>
  <si>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</si>
  <si>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</si>
  <si>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</si>
  <si>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</si>
  <si>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</si>
  <si>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</si>
  <si>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</si>
  <si>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</si>
  <si>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</si>
  <si>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</si>
  <si>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</si>
  <si>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</si>
  <si>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</si>
  <si>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</si>
  <si>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</si>
  <si>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</si>
  <si>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</si>
  <si>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</si>
  <si>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</si>
  <si>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</si>
  <si>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</si>
  <si>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</si>
  <si>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</si>
  <si>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</si>
  <si>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</si>
  <si>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</si>
  <si>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</si>
  <si>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</si>
  <si>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</si>
  <si>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</si>
  <si>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</si>
  <si>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</si>
  <si>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</si>
  <si>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</si>
  <si>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</si>
  <si>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</si>
  <si>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</si>
  <si>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</si>
  <si>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</si>
  <si>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</si>
  <si>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</si>
  <si>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</si>
  <si>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</si>
  <si>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</si>
  <si>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</si>
  <si>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</si>
  <si>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</si>
  <si>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</si>
  <si>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</si>
  <si>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</si>
  <si>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</si>
  <si>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</si>
  <si>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</si>
  <si>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</si>
  <si>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</si>
  <si>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</si>
  <si>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</si>
  <si>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</si>
  <si>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</si>
  <si>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</si>
  <si>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</si>
  <si>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</si>
  <si>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</si>
  <si>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</si>
  <si>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</si>
  <si>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</si>
  <si>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</si>
  <si>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</si>
  <si>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</si>
  <si>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</si>
  <si>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</si>
  <si>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</si>
  <si>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</si>
  <si>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</si>
  <si>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</si>
  <si>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</si>
  <si>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</si>
  <si>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</si>
  <si>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</si>
  <si>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</si>
  <si>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</si>
  <si>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</si>
  <si>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</si>
  <si>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</si>
  <si>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</si>
  <si>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</si>
  <si>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</si>
  <si>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</si>
  <si>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</si>
  <si>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</si>
  <si>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</si>
  <si>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</si>
  <si>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</si>
  <si>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</si>
  <si>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</si>
  <si>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</si>
  <si>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</si>
  <si>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</si>
  <si>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</si>
  <si>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</si>
  <si>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</si>
  <si>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</si>
  <si>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</si>
  <si>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</si>
  <si>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</si>
  <si>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</si>
  <si>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</si>
  <si>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</si>
  <si>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</si>
  <si>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</si>
  <si>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</si>
  <si>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</si>
  <si>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</si>
  <si>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</si>
  <si>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</si>
  <si>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</si>
  <si>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</si>
  <si>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</si>
  <si>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</si>
  <si>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</si>
  <si>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</si>
  <si>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</si>
  <si>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</si>
  <si>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</si>
  <si>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</si>
  <si>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</si>
  <si>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</si>
  <si>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</si>
  <si>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</si>
  <si>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</si>
  <si>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</si>
  <si>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</si>
  <si>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</si>
  <si>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</si>
  <si>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</si>
  <si>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</si>
  <si>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</si>
  <si>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</si>
  <si>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</si>
  <si>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</si>
  <si>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</si>
  <si>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</si>
  <si>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</si>
  <si>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</si>
  <si>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</si>
  <si>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</si>
  <si>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</si>
  <si>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</si>
  <si>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</si>
  <si>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</si>
  <si>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</si>
  <si>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</si>
  <si>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</si>
  <si>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</si>
  <si>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</si>
  <si>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</si>
  <si>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</si>
  <si>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</si>
  <si>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</si>
  <si>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</si>
  <si>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</si>
  <si>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</si>
  <si>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</si>
  <si>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</si>
  <si>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</si>
  <si>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</si>
  <si>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</si>
  <si>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</si>
  <si>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</si>
  <si>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</si>
  <si>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</si>
  <si>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</si>
  <si>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</si>
  <si>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</si>
  <si>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</si>
  <si>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</si>
  <si>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</si>
  <si>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</si>
  <si>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</si>
  <si>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</si>
  <si>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</si>
  <si>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</si>
  <si>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</si>
  <si>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</si>
  <si>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</si>
  <si>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</si>
  <si>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</si>
  <si>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</si>
  <si>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</si>
  <si>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</si>
  <si>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</si>
  <si>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</si>
  <si>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</si>
  <si>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</si>
  <si>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</si>
  <si>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</si>
  <si>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</si>
  <si>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</si>
  <si>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</si>
  <si>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</si>
  <si>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</si>
  <si>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</si>
  <si>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</si>
  <si>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</si>
  <si>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</si>
  <si>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</si>
  <si>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</si>
  <si>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</si>
  <si>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</si>
  <si>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</si>
  <si>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</si>
  <si>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</si>
  <si>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</si>
  <si>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</si>
  <si>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</si>
  <si>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</si>
  <si>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</si>
  <si>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</si>
  <si>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</si>
  <si>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</si>
  <si>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</si>
  <si>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</si>
  <si>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</si>
  <si>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</si>
  <si>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</si>
  <si>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</si>
  <si>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</si>
  <si>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</si>
  <si>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</si>
  <si>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</si>
  <si>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</si>
  <si>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</si>
  <si>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</si>
  <si>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</si>
  <si>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</si>
  <si>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</si>
  <si>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</si>
  <si>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</si>
  <si>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</si>
  <si>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</si>
  <si>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</si>
  <si>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</si>
  <si>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</si>
  <si>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</si>
  <si>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</si>
  <si>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</si>
  <si>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</si>
  <si>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</si>
  <si>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</si>
  <si>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</si>
  <si>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</si>
  <si>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</si>
  <si>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</si>
  <si>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</si>
  <si>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</si>
  <si>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</si>
  <si>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</si>
  <si>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</si>
  <si>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</si>
  <si>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</si>
  <si>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</si>
  <si>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</si>
  <si>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</si>
  <si>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</si>
  <si>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</si>
  <si>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</si>
  <si>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</si>
  <si>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</si>
  <si>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</si>
  <si>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</si>
  <si>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</si>
  <si>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</si>
  <si>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</si>
  <si>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</si>
  <si>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</si>
  <si>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</si>
  <si>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</si>
  <si>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</si>
  <si>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</si>
  <si>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</si>
  <si>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</si>
  <si>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</si>
  <si>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</si>
  <si>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</si>
  <si>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</si>
  <si>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</si>
  <si>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</si>
  <si>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</si>
  <si>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</si>
  <si>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</si>
  <si>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</si>
  <si>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</si>
  <si>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</si>
  <si>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</si>
  <si>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</si>
  <si>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</si>
  <si>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</si>
  <si>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</si>
  <si>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</si>
  <si>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</si>
  <si>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</si>
  <si>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</si>
  <si>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</si>
  <si>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</si>
  <si>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</si>
  <si>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</si>
  <si>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</si>
  <si>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</si>
  <si>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</si>
  <si>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</si>
  <si>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</si>
  <si>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</si>
  <si>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</si>
  <si>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</si>
  <si>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</si>
  <si>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</si>
  <si>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</si>
  <si>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</si>
  <si>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</si>
  <si>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</si>
  <si>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</si>
  <si>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</si>
  <si>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</si>
  <si>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</si>
  <si>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</si>
  <si>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</si>
  <si>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</si>
  <si>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</si>
  <si>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</si>
  <si>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</si>
  <si>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</si>
  <si>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</si>
  <si>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</si>
  <si>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</si>
  <si>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</si>
  <si>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</si>
  <si>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</si>
  <si>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</si>
  <si>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</si>
  <si>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</si>
  <si>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</si>
  <si>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</si>
  <si>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</si>
  <si>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</si>
  <si>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</si>
  <si>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</si>
  <si>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</si>
  <si>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</si>
  <si>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</si>
  <si>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</si>
  <si>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</si>
  <si>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</si>
  <si>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</si>
  <si>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</si>
  <si>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</si>
  <si>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</si>
  <si>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</si>
  <si>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</si>
  <si>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</si>
  <si>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</si>
  <si>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</si>
  <si>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</si>
  <si>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</si>
  <si>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</si>
  <si>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</si>
  <si>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</si>
  <si>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</si>
  <si>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</si>
  <si>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</si>
  <si>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</si>
  <si>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</si>
  <si>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</si>
  <si>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</si>
  <si>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</si>
  <si>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</si>
  <si>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</si>
  <si>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</si>
  <si>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</si>
  <si>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</si>
  <si>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</si>
  <si>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</si>
  <si>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</si>
  <si>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</si>
  <si>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</si>
  <si>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</si>
  <si>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</si>
  <si>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</si>
  <si>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</si>
  <si>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</si>
  <si>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</si>
  <si>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</si>
  <si>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</si>
  <si>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</si>
  <si>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</si>
  <si>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</si>
  <si>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</si>
  <si>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</si>
  <si>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</si>
  <si>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</si>
  <si>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</si>
  <si>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</si>
  <si>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</si>
  <si>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</si>
  <si>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</si>
  <si>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</si>
  <si>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</si>
  <si>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</si>
  <si>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</si>
  <si>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</si>
  <si>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</si>
  <si>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</si>
  <si>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</si>
  <si>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</si>
  <si>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</si>
  <si>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</si>
  <si>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</si>
  <si>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</si>
  <si>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</si>
  <si>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</si>
  <si>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</si>
  <si>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</si>
  <si>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</si>
  <si>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</si>
  <si>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</si>
  <si>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</si>
  <si>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</si>
  <si>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</si>
  <si>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</si>
  <si>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</si>
  <si>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</si>
  <si>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</si>
  <si>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</si>
  <si>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</si>
  <si>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</si>
  <si>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</si>
  <si>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</si>
  <si>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</si>
  <si>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</si>
  <si>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</si>
  <si>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</si>
  <si>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</si>
  <si>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</si>
  <si>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</si>
  <si>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</si>
  <si>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</si>
  <si>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</si>
  <si>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</si>
  <si>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</si>
  <si>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</si>
  <si>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</si>
  <si>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</si>
  <si>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</si>
  <si>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</si>
  <si>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</si>
  <si>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</si>
  <si>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</si>
  <si>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</si>
  <si>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</si>
  <si>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</si>
  <si>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</si>
  <si>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</si>
  <si>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</si>
  <si>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</si>
  <si>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</si>
  <si>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</si>
  <si>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</si>
  <si>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</si>
  <si>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</si>
  <si>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</si>
  <si>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</si>
  <si>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</si>
  <si>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</si>
  <si>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</si>
  <si>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</si>
  <si>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</si>
  <si>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</si>
  <si>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</si>
  <si>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</si>
  <si>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</si>
  <si>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</si>
  <si>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</si>
  <si>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</si>
  <si>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</si>
  <si>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</si>
  <si>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</si>
  <si>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</si>
  <si>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</si>
  <si>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</si>
  <si>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</si>
  <si>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</si>
  <si>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</si>
  <si>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</si>
  <si>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</si>
  <si>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</si>
  <si>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</si>
  <si>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</si>
  <si>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</si>
  <si>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</si>
  <si>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</si>
  <si>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</si>
  <si>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</si>
  <si>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</si>
  <si>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</si>
  <si>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</si>
  <si>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</si>
  <si>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</si>
  <si>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</si>
  <si>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</si>
  <si>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</si>
  <si>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</si>
  <si>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</si>
  <si>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</si>
  <si>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</si>
  <si>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</si>
  <si>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</si>
  <si>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</si>
  <si>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</si>
  <si>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</si>
  <si>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</si>
  <si>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</si>
  <si>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</si>
  <si>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</si>
  <si>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</si>
  <si>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</si>
  <si>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</si>
  <si>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</si>
  <si>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</si>
  <si>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</si>
  <si>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</si>
  <si>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</si>
  <si>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</si>
  <si>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</si>
  <si>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</si>
  <si>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</si>
  <si>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</si>
  <si>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</si>
  <si>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</si>
  <si>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</si>
  <si>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</si>
  <si>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</si>
  <si>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</si>
  <si>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</si>
  <si>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</si>
  <si>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</si>
  <si>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</si>
  <si>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</si>
  <si>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</si>
  <si>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</si>
  <si>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</si>
  <si>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</si>
  <si>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</si>
  <si>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</si>
  <si>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</si>
  <si>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</si>
  <si>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</si>
  <si>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</si>
  <si>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</si>
  <si>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</si>
  <si>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</si>
  <si>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</si>
  <si>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</si>
  <si>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</si>
  <si>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</si>
  <si>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</si>
  <si>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</si>
  <si>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</si>
  <si>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</si>
  <si>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</si>
  <si>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</si>
  <si>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</si>
  <si>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</si>
  <si>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</si>
  <si>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</si>
  <si>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</si>
  <si>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</si>
  <si>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</si>
  <si>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</si>
  <si>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</si>
  <si>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</si>
  <si>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</si>
  <si>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</si>
  <si>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</si>
  <si>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</si>
  <si>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</si>
  <si>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</si>
  <si>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</si>
  <si>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</si>
  <si>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</si>
  <si>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</si>
  <si>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</si>
  <si>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</si>
  <si>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</si>
  <si>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</si>
  <si>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</si>
  <si>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</si>
  <si>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</si>
  <si>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</si>
  <si>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</si>
  <si>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</si>
  <si>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</si>
  <si>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</si>
  <si>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</si>
  <si>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</si>
  <si>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</si>
  <si>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</si>
  <si>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</si>
  <si>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</si>
  <si>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</si>
  <si>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</si>
  <si>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</si>
  <si>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</si>
  <si>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</si>
  <si>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</si>
  <si>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</si>
  <si>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</si>
  <si>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</si>
  <si>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</si>
  <si>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</si>
  <si>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</si>
  <si>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</si>
  <si>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</si>
  <si>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</si>
  <si>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</si>
  <si>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</si>
  <si>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</si>
  <si>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</si>
  <si>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</si>
  <si>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</si>
  <si>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</si>
  <si>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</si>
  <si>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</si>
  <si>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</si>
  <si>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</si>
  <si>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</si>
  <si>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</si>
  <si>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</si>
  <si>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</si>
  <si>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</si>
  <si>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</si>
  <si>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</si>
  <si>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</si>
  <si>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</si>
  <si>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</si>
  <si>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</si>
  <si>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</si>
  <si>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</si>
  <si>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</si>
  <si>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</si>
  <si>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</si>
  <si>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</si>
  <si>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</si>
  <si>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</si>
  <si>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</si>
  <si>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</si>
  <si>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</si>
  <si>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</si>
  <si>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</si>
  <si>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</si>
  <si>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</si>
  <si>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</si>
  <si>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</si>
  <si>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</si>
  <si>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</si>
  <si>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</si>
  <si>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</si>
  <si>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</si>
  <si>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</si>
  <si>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</si>
  <si>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</si>
  <si>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</si>
  <si>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</si>
  <si>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</si>
  <si>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</si>
  <si>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</si>
  <si>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</si>
  <si>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</si>
  <si>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</si>
  <si>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</si>
  <si>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</si>
  <si>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</si>
  <si>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</si>
  <si>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</si>
  <si>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</si>
  <si>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</si>
  <si>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</si>
  <si>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</si>
  <si>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</si>
  <si>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</si>
  <si>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</si>
  <si>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</si>
  <si>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</si>
  <si>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</si>
  <si>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</si>
  <si>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</si>
  <si>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</si>
  <si>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</si>
  <si>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</si>
  <si>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</si>
  <si>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</si>
  <si>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</si>
  <si>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</si>
  <si>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</si>
  <si>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</si>
  <si>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</si>
  <si>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</si>
  <si>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</si>
  <si>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</si>
  <si>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</si>
  <si>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</si>
  <si>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</si>
  <si>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</si>
  <si>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</si>
  <si>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</si>
  <si>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</si>
  <si>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</si>
  <si>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</si>
  <si>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</si>
  <si>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</si>
  <si>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</si>
  <si>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</si>
  <si>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</si>
  <si>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</si>
  <si>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</si>
  <si>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</si>
  <si>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</si>
  <si>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</si>
  <si>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</si>
  <si>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</si>
  <si>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</si>
  <si>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</si>
  <si>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</si>
  <si>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</si>
  <si>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</si>
  <si>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</si>
  <si>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</si>
  <si>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</si>
  <si>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</si>
  <si>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</si>
  <si>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</si>
  <si>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</si>
  <si>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</si>
  <si>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</si>
  <si>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</si>
  <si>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</si>
  <si>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</si>
  <si>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</si>
  <si>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</si>
  <si>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</si>
  <si>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</si>
  <si>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</si>
  <si>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</si>
  <si>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</si>
  <si>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</si>
  <si>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</si>
  <si>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</si>
  <si>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</si>
  <si>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</si>
  <si>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</si>
  <si>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</si>
  <si>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</si>
  <si>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</si>
  <si>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</si>
  <si>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</si>
  <si>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</si>
  <si>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</si>
  <si>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</si>
  <si>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</si>
  <si>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</si>
  <si>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</si>
  <si>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</si>
  <si>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</si>
  <si>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</si>
  <si>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</si>
  <si>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</si>
  <si>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</si>
  <si>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</si>
  <si>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</si>
  <si>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</si>
  <si>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</si>
  <si>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</si>
  <si>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</si>
  <si>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</si>
  <si>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</si>
  <si>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</si>
  <si>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</si>
  <si>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</si>
  <si>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</si>
  <si>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</si>
  <si>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</si>
  <si>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</si>
  <si>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</si>
  <si>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</si>
  <si>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</si>
  <si>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</si>
  <si>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</si>
  <si>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</si>
  <si>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</si>
  <si>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</si>
  <si>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</si>
  <si>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</si>
  <si>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</si>
  <si>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</si>
  <si>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</si>
  <si>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</si>
  <si>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</si>
  <si>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</si>
  <si>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</si>
  <si>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</si>
  <si>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</si>
  <si>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</si>
  <si>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</si>
  <si>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</si>
  <si>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</si>
  <si>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</si>
  <si>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</si>
  <si>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</si>
  <si>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</si>
  <si>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</si>
  <si>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</si>
  <si>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</si>
  <si>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</si>
  <si>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</si>
  <si>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</si>
  <si>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</si>
  <si>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</si>
  <si>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</si>
  <si>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</si>
  <si>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</si>
  <si>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</si>
  <si>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</si>
  <si>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</si>
  <si>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</si>
  <si>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</si>
  <si>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</si>
  <si>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</si>
  <si>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</si>
  <si>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</si>
  <si>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</si>
  <si>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</si>
  <si>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</si>
  <si>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</si>
  <si>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</si>
  <si>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</si>
  <si>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</si>
  <si>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</si>
  <si>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</si>
  <si>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</si>
  <si>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</si>
  <si>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</si>
  <si>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</si>
  <si>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</si>
  <si>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</si>
  <si>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</si>
  <si>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</si>
  <si>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</si>
  <si>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</si>
  <si>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</si>
  <si>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</si>
  <si>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</si>
  <si>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</si>
  <si>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</si>
  <si>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</si>
  <si>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</si>
  <si>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</si>
  <si>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</si>
  <si>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</si>
  <si>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</si>
  <si>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</si>
  <si>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</si>
  <si>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</si>
  <si>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</si>
  <si>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</si>
  <si>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</si>
  <si>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</si>
  <si>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</si>
  <si>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</si>
  <si>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</si>
  <si>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</si>
  <si>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</si>
  <si>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</si>
  <si>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</si>
  <si>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</si>
  <si>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</si>
  <si>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</si>
  <si>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</si>
  <si>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</si>
  <si>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</si>
  <si>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</si>
  <si>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</si>
  <si>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</si>
  <si>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</si>
  <si>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</si>
  <si>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</si>
  <si>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</si>
  <si>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</si>
  <si>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</si>
  <si>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</si>
  <si>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</si>
  <si>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</si>
  <si>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</si>
  <si>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</si>
  <si>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</si>
  <si>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</si>
  <si>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</si>
  <si>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</si>
  <si>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</si>
  <si>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</si>
  <si>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</si>
  <si>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</si>
  <si>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</si>
  <si>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</si>
  <si>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</si>
  <si>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</si>
  <si>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</si>
  <si>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</si>
  <si>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</si>
  <si>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</si>
  <si>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</si>
  <si>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</si>
  <si>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</si>
  <si>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</si>
  <si>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</si>
  <si>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</si>
  <si>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</si>
  <si>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</si>
  <si>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</si>
  <si>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</si>
  <si>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</si>
  <si>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</si>
  <si>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</si>
  <si>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</si>
  <si>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</si>
  <si>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</si>
  <si>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</si>
  <si>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</si>
  <si>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</si>
  <si>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</si>
  <si>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</si>
  <si>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</si>
  <si>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</si>
  <si>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</si>
  <si>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</si>
  <si>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</si>
  <si>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</si>
  <si>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</si>
  <si>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</si>
  <si>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</si>
  <si>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</si>
  <si>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</si>
  <si>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</si>
  <si>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</si>
  <si>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</si>
  <si>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</si>
  <si>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</si>
  <si>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</si>
  <si>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</si>
  <si>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</si>
  <si>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</si>
  <si>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</si>
  <si>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</si>
  <si>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</si>
  <si>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</si>
  <si>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</si>
  <si>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</si>
  <si>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</si>
  <si>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</si>
  <si>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</si>
  <si>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</si>
  <si>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</si>
  <si>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</si>
  <si>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</si>
  <si>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</si>
  <si>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</si>
  <si>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</si>
  <si>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</si>
  <si>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</si>
  <si>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</si>
  <si>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</si>
  <si>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</si>
  <si>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</si>
  <si>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</si>
  <si>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</si>
  <si>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</si>
  <si>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</si>
  <si>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</si>
  <si>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</si>
  <si>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</si>
  <si>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</si>
  <si>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</si>
  <si>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</si>
  <si>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</si>
  <si>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</si>
  <si>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</si>
  <si>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</si>
  <si>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</si>
  <si>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</si>
  <si>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</si>
  <si>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</si>
  <si>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</si>
  <si>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</si>
  <si>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</si>
  <si>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</si>
  <si>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</si>
  <si>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</si>
  <si>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</si>
  <si>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</si>
  <si>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</si>
  <si>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</si>
  <si>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</si>
  <si>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</si>
  <si>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</si>
  <si>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</si>
  <si>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</si>
  <si>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</si>
  <si>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</si>
  <si>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</si>
  <si>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</si>
  <si>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</si>
  <si>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</si>
  <si>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</si>
  <si>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</si>
  <si>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</si>
  <si>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</si>
  <si>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</si>
  <si>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</si>
  <si>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</si>
  <si>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</si>
  <si>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</si>
  <si>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</si>
  <si>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</si>
  <si>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</si>
  <si>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</si>
  <si>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</si>
  <si>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</si>
  <si>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</si>
  <si>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</si>
  <si>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</si>
  <si>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</si>
  <si>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</si>
  <si>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</si>
  <si>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</si>
  <si>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</si>
  <si>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</si>
  <si>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</si>
  <si>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</si>
  <si>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</si>
  <si>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</si>
  <si>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</si>
  <si>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</si>
  <si>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</si>
  <si>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</si>
  <si>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</si>
  <si>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</si>
  <si>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</si>
  <si>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</si>
  <si>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</si>
  <si>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</si>
  <si>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</si>
  <si>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</si>
  <si>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</si>
  <si>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</si>
  <si>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</si>
  <si>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</si>
  <si>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</si>
  <si>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</si>
  <si>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</si>
  <si>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</si>
  <si>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</si>
  <si>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</si>
  <si>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</si>
  <si>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</si>
  <si>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</si>
  <si>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</si>
  <si>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</si>
  <si>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</si>
  <si>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</si>
  <si>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</si>
  <si>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</si>
  <si>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</si>
  <si>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</si>
  <si>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</si>
  <si>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</si>
  <si>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</si>
  <si>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</si>
  <si>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</si>
  <si>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</si>
  <si>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</si>
  <si>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</si>
  <si>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</si>
  <si>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</si>
  <si>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</si>
  <si>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</si>
  <si>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</si>
  <si>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</si>
  <si>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</si>
  <si>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</si>
  <si>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</si>
  <si>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</si>
  <si>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</si>
  <si>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</si>
  <si>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</si>
  <si>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</si>
  <si>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</si>
  <si>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</si>
  <si>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</si>
  <si>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</si>
  <si>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</si>
  <si>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</si>
  <si>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</si>
  <si>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</si>
  <si>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</si>
  <si>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</si>
  <si>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</si>
  <si>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</si>
  <si>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</si>
  <si>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</si>
  <si>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</si>
  <si>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</si>
  <si>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</si>
  <si>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</si>
  <si>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</si>
  <si>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</si>
  <si>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</si>
  <si>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</si>
  <si>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</si>
  <si>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</si>
  <si>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</si>
  <si>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</si>
  <si>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</si>
  <si>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</si>
  <si>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</si>
  <si>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</si>
  <si>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</si>
  <si>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</si>
  <si>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</si>
  <si>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</si>
  <si>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</si>
  <si>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</si>
  <si>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</si>
  <si>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</si>
  <si>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</si>
  <si>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</si>
  <si>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</si>
  <si>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</si>
  <si>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</si>
  <si>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</si>
  <si>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</si>
  <si>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</si>
  <si>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</si>
  <si>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</si>
  <si>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</si>
  <si>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</si>
  <si>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</si>
  <si>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</si>
  <si>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</si>
  <si>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</si>
  <si>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</si>
  <si>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</si>
  <si>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</si>
  <si>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</si>
  <si>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</si>
  <si>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</si>
  <si>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</si>
  <si>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</si>
  <si>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</si>
  <si>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</si>
  <si>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</si>
  <si>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</si>
  <si>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</si>
  <si>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</si>
  <si>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</si>
  <si>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</si>
  <si>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</si>
  <si>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</si>
  <si>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</si>
  <si>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</si>
  <si>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</si>
  <si>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</si>
  <si>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</si>
  <si>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</si>
  <si>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</si>
  <si>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</si>
  <si>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</si>
  <si>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</si>
  <si>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</si>
  <si>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</si>
  <si>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</si>
  <si>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</si>
  <si>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</si>
  <si>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</si>
  <si>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</si>
  <si>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</si>
  <si>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</si>
  <si>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</si>
  <si>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</si>
  <si>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</si>
  <si>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</si>
  <si>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</si>
  <si>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</si>
  <si>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</si>
  <si>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</si>
  <si>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</si>
  <si>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</si>
  <si>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</si>
  <si>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</si>
  <si>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</si>
  <si>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</si>
  <si>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</si>
  <si>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</si>
  <si>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</si>
  <si>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</si>
  <si>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</si>
  <si>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</si>
  <si>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</si>
  <si>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</si>
  <si>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</si>
  <si>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</si>
  <si>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</si>
  <si>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</si>
  <si>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</si>
  <si>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</si>
  <si>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</si>
  <si>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</si>
  <si>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</si>
  <si>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</si>
  <si>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</si>
  <si>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</si>
  <si>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</si>
  <si>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</si>
  <si>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</si>
  <si>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</si>
  <si>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</si>
  <si>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</si>
  <si>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</si>
  <si>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</si>
  <si>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</si>
  <si>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</si>
  <si>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</si>
  <si>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</si>
  <si>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</si>
  <si>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</si>
  <si>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</si>
  <si>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</si>
  <si>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</si>
  <si>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</si>
  <si>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</si>
  <si>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</si>
  <si>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</si>
  <si>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</si>
  <si>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</si>
  <si>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</si>
  <si>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</si>
  <si>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</si>
  <si>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</si>
  <si>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</si>
  <si>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</si>
  <si>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</si>
  <si>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</si>
  <si>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</si>
  <si>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</si>
  <si>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</si>
  <si>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</si>
  <si>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</si>
  <si>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</si>
  <si>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</si>
  <si>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</si>
  <si>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</si>
  <si>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</si>
  <si>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</si>
  <si>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</si>
  <si>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</si>
  <si>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</si>
  <si>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</si>
  <si>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</si>
  <si>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</si>
  <si>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</si>
  <si>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</si>
  <si>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</si>
  <si>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</si>
  <si>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</si>
  <si>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</si>
  <si>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</si>
  <si>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</si>
  <si>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</si>
  <si>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</si>
  <si>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</si>
  <si>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</si>
  <si>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</si>
  <si>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</si>
  <si>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</si>
  <si>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</si>
  <si>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</si>
  <si>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</si>
  <si>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</si>
  <si>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</si>
  <si>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</si>
  <si>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</si>
  <si>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</si>
  <si>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</si>
  <si>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</si>
  <si>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</si>
  <si>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</si>
  <si>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</si>
  <si>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</si>
  <si>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</si>
  <si>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</si>
  <si>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</si>
  <si>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</si>
  <si>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</si>
  <si>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</si>
  <si>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</si>
  <si>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</si>
  <si>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</si>
  <si>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</si>
  <si>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</si>
  <si>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</si>
  <si>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</si>
  <si>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</si>
  <si>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</si>
  <si>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</si>
  <si>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</si>
  <si>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</si>
  <si>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</si>
  <si>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</si>
  <si>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</si>
  <si>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</si>
  <si>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</si>
  <si>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</si>
  <si>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</si>
  <si>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</si>
  <si>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</si>
  <si>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</si>
  <si>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</si>
  <si>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</si>
  <si>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</si>
  <si>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</si>
  <si>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</si>
  <si>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</si>
  <si>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</si>
  <si>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</si>
  <si>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</si>
  <si>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</si>
  <si>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</si>
  <si>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</si>
  <si>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</si>
  <si>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</si>
  <si>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</si>
  <si>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</si>
  <si>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</si>
  <si>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</si>
  <si>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</si>
  <si>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</si>
  <si>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</si>
  <si>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</si>
  <si>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</si>
  <si>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</si>
  <si>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</si>
  <si>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</si>
  <si>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</si>
  <si>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</si>
  <si>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</si>
  <si>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</si>
  <si>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</si>
  <si>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</si>
  <si>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</si>
  <si>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</si>
  <si>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</si>
  <si>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</si>
  <si>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</si>
  <si>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</si>
  <si>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</si>
  <si>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</si>
  <si>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</si>
  <si>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</si>
  <si>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</si>
  <si>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</si>
  <si>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</si>
  <si>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</si>
  <si>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</si>
  <si>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</si>
  <si>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</si>
  <si>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</si>
  <si>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</si>
  <si>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</si>
  <si>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</si>
  <si>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</si>
  <si>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</si>
  <si>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</si>
  <si>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</si>
  <si>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</si>
  <si>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</si>
  <si>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</si>
  <si>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</si>
  <si>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</si>
  <si>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</si>
  <si>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</si>
  <si>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</si>
  <si>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</si>
  <si>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</si>
  <si>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</si>
  <si>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</si>
  <si>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</si>
  <si>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</si>
  <si>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</si>
  <si>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</si>
  <si>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</si>
  <si>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</si>
  <si>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</si>
  <si>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</si>
  <si>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</si>
  <si>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</si>
  <si>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</si>
  <si>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</si>
  <si>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</si>
  <si>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</si>
  <si>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</si>
  <si>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</si>
  <si>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</si>
  <si>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</si>
  <si>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</si>
  <si>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</si>
  <si>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</si>
  <si>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</si>
  <si>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</si>
  <si>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</si>
  <si>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</si>
  <si>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</si>
  <si>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</si>
  <si>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</si>
  <si>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</si>
  <si>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</si>
  <si>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</si>
  <si>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</si>
  <si>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</si>
  <si>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</si>
  <si>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</si>
  <si>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</si>
  <si>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</si>
  <si>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</si>
  <si>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</si>
  <si>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</si>
  <si>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</si>
  <si>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</si>
  <si>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</si>
  <si>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</si>
  <si>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</si>
  <si>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</si>
  <si>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</si>
  <si>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</si>
  <si>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</si>
  <si>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</si>
  <si>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</si>
  <si>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</si>
  <si>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</si>
  <si>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</si>
  <si>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</si>
  <si>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</si>
  <si>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</si>
  <si>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</si>
  <si>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</si>
  <si>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</si>
  <si>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</si>
  <si>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</si>
  <si>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</si>
  <si>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</si>
  <si>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</si>
  <si>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</si>
  <si>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</si>
  <si>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</si>
  <si>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</si>
  <si>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</si>
  <si>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</si>
  <si>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</si>
  <si>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</si>
  <si>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</si>
  <si>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</si>
  <si>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</si>
  <si>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</si>
  <si>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</si>
  <si>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</si>
  <si>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</si>
  <si>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</si>
  <si>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</si>
  <si>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</si>
  <si>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</si>
  <si>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</si>
  <si>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</si>
  <si>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</si>
  <si>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</si>
  <si>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</si>
  <si>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</si>
  <si>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</si>
  <si>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</si>
  <si>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</si>
  <si>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</si>
  <si>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</si>
  <si>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</si>
  <si>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</si>
  <si>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</si>
  <si>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</si>
  <si>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</si>
  <si>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</si>
  <si>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</si>
  <si>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</si>
  <si>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</si>
  <si>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</si>
  <si>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</si>
  <si>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</si>
  <si>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</si>
  <si>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</si>
  <si>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</si>
  <si>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</si>
  <si>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</si>
  <si>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</si>
  <si>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</si>
  <si>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</si>
  <si>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</si>
  <si>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</si>
  <si>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</si>
  <si>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</si>
  <si>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</si>
  <si>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</si>
  <si>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</si>
  <si>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</si>
  <si>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</si>
  <si>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</si>
  <si>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</si>
  <si>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</si>
  <si>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</si>
  <si>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</si>
  <si>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</si>
  <si>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</si>
  <si>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</si>
  <si>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</si>
  <si>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</si>
  <si>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</si>
  <si>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</si>
  <si>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</si>
  <si>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</si>
  <si>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</si>
  <si>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</si>
  <si>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</si>
  <si>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</si>
  <si>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</si>
  <si>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</si>
  <si>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</si>
  <si>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</si>
  <si>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</si>
  <si>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</si>
  <si>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</si>
  <si>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</si>
  <si>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</si>
  <si>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</si>
  <si>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</si>
  <si>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</si>
  <si>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</si>
  <si>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</si>
  <si>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</si>
  <si>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</si>
  <si>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</si>
  <si>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</si>
  <si>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</si>
  <si>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</si>
  <si>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</si>
  <si>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</si>
  <si>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</si>
  <si>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</si>
  <si>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</si>
  <si>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</si>
  <si>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</si>
  <si>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</si>
  <si>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</si>
  <si>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</si>
  <si>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</si>
  <si>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</si>
  <si>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</si>
  <si>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</si>
  <si>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</si>
  <si>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</si>
  <si>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</si>
  <si>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</si>
  <si>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</si>
  <si>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</si>
  <si>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</si>
  <si>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</si>
  <si>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</si>
  <si>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</si>
  <si>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</si>
  <si>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</si>
  <si>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</si>
  <si>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</si>
  <si>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</si>
  <si>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</si>
  <si>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</si>
  <si>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</si>
  <si>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</si>
  <si>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</si>
  <si>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</si>
  <si>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</si>
  <si>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</si>
  <si>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</si>
  <si>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</si>
  <si>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</si>
  <si>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</si>
  <si>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</si>
  <si>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</si>
  <si>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</si>
  <si>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</si>
  <si>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</si>
  <si>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</si>
  <si>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</si>
  <si>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</si>
  <si>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</si>
  <si>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</si>
  <si>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</si>
  <si>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</si>
  <si>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</si>
  <si>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</si>
  <si>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</si>
  <si>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</si>
  <si>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</si>
  <si>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</si>
  <si>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</si>
  <si>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</si>
  <si>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</si>
  <si>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</si>
  <si>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</si>
  <si>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</si>
  <si>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</si>
  <si>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</si>
  <si>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</si>
  <si>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</si>
  <si>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</si>
  <si>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</si>
  <si>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</si>
  <si>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</si>
  <si>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</si>
  <si>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</si>
  <si>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</si>
  <si>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</si>
  <si>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</si>
  <si>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</si>
  <si>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</si>
  <si>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</si>
  <si>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</si>
  <si>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</si>
  <si>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</si>
  <si>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</si>
  <si>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</si>
  <si>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</si>
  <si>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</si>
  <si>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</si>
  <si>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</si>
  <si>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</si>
  <si>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</si>
  <si>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</si>
  <si>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</si>
  <si>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</si>
  <si>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</si>
  <si>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</si>
  <si>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</si>
  <si>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</si>
  <si>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</si>
  <si>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</si>
  <si>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</si>
  <si>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</si>
  <si>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</si>
  <si>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</si>
  <si>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</si>
  <si>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</si>
  <si>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</si>
  <si>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</si>
  <si>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</si>
  <si>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</si>
  <si>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</si>
  <si>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</si>
  <si>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</si>
  <si>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</si>
  <si>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</si>
  <si>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</si>
  <si>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</si>
  <si>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</si>
  <si>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</si>
  <si>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</si>
  <si>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</si>
  <si>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</si>
  <si>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</si>
  <si>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</si>
  <si>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</si>
  <si>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</si>
  <si>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</si>
  <si>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</si>
  <si>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</si>
  <si>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</si>
  <si>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</si>
  <si>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</si>
  <si>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</si>
  <si>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</si>
  <si>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</si>
  <si>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</si>
  <si>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</si>
  <si>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</si>
  <si>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</si>
  <si>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</si>
  <si>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</si>
  <si>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</si>
  <si>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</si>
  <si>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</si>
  <si>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</si>
  <si>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</si>
  <si>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</si>
  <si>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</si>
  <si>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</si>
  <si>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</si>
  <si>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</si>
  <si>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</si>
  <si>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</si>
  <si>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</si>
  <si>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</si>
  <si>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</si>
  <si>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</si>
  <si>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</si>
  <si>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</si>
  <si>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</si>
  <si>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</si>
  <si>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</si>
  <si>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</si>
  <si>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</si>
  <si>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</si>
  <si>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</si>
  <si>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</si>
  <si>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</si>
  <si>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</si>
  <si>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</si>
  <si>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</si>
  <si>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</si>
  <si>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</si>
  <si>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</si>
  <si>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</si>
  <si>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</si>
  <si>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</si>
  <si>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</si>
  <si>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</si>
  <si>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</si>
  <si>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</si>
  <si>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</si>
  <si>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</si>
  <si>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</si>
  <si>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</si>
  <si>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</si>
  <si>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</si>
  <si>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</si>
  <si>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</si>
  <si>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</si>
  <si>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</si>
  <si>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</si>
  <si>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</si>
  <si>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</si>
  <si>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</si>
  <si>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</si>
  <si>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</si>
  <si>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</si>
  <si>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</si>
  <si>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</si>
  <si>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</si>
  <si>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</si>
  <si>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</si>
  <si>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</si>
  <si>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</si>
  <si>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</si>
  <si>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</si>
  <si>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</si>
  <si>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</si>
  <si>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</si>
  <si>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</si>
  <si>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</si>
  <si>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</si>
  <si>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</si>
  <si>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</si>
  <si>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</si>
  <si>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</si>
  <si>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</si>
  <si>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</si>
  <si>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</si>
  <si>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</si>
  <si>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</si>
  <si>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</si>
  <si>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</si>
  <si>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</si>
  <si>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</si>
  <si>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</si>
  <si>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</si>
  <si>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</si>
  <si>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</si>
  <si>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</si>
  <si>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</si>
  <si>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</si>
  <si>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</si>
  <si>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</si>
  <si>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</si>
  <si>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</si>
  <si>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</si>
  <si>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</si>
  <si>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</si>
  <si>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</si>
  <si>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</si>
  <si>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</si>
  <si>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</si>
  <si>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</si>
  <si>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</si>
  <si>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</si>
  <si>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</si>
  <si>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</si>
  <si>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</si>
  <si>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</si>
  <si>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</si>
  <si>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</si>
  <si>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</si>
  <si>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</si>
  <si>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</si>
  <si>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</si>
  <si>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</si>
  <si>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</si>
  <si>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</si>
  <si>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</si>
  <si>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</si>
  <si>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</si>
  <si>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</si>
  <si>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</si>
  <si>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</si>
  <si>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</si>
  <si>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</si>
  <si>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</si>
  <si>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</si>
  <si>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</si>
  <si>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</si>
  <si>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</si>
  <si>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</si>
  <si>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</si>
  <si>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</si>
  <si>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</si>
  <si>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</si>
  <si>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</si>
  <si>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</si>
  <si>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</si>
  <si>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</si>
  <si>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</si>
  <si>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</si>
  <si>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</si>
  <si>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</si>
  <si>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</si>
  <si>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</si>
  <si>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</si>
  <si>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</si>
  <si>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</si>
  <si>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</si>
  <si>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</si>
  <si>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</si>
  <si>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</si>
  <si>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</si>
  <si>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</si>
  <si>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</si>
  <si>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</si>
  <si>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</si>
  <si>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</si>
  <si>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</si>
  <si>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</si>
  <si>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</si>
  <si>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</si>
  <si>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</si>
  <si>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</si>
  <si>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</si>
  <si>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</si>
  <si>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</si>
  <si>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</si>
  <si>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</si>
  <si>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</si>
  <si>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</si>
  <si>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</si>
  <si>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</si>
  <si>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</si>
  <si>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</si>
  <si>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</si>
  <si>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</si>
  <si>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</si>
  <si>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</si>
  <si>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</si>
  <si>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</si>
  <si>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</si>
  <si>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</si>
  <si>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</si>
  <si>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</si>
  <si>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</si>
  <si>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</si>
  <si>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</si>
  <si>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</si>
  <si>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</si>
  <si>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</si>
  <si>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</si>
  <si>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</si>
  <si>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</si>
  <si>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</si>
  <si>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</si>
  <si>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</si>
  <si>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</si>
  <si>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</si>
  <si>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</si>
  <si>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</si>
  <si>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</si>
  <si>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</si>
  <si>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</si>
  <si>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</si>
  <si>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</si>
  <si>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</si>
  <si>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</si>
  <si>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</si>
  <si>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</si>
  <si>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</si>
  <si>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</si>
  <si>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</si>
  <si>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</si>
  <si>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</si>
  <si>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</si>
  <si>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</si>
  <si>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</si>
  <si>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</si>
  <si>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</si>
  <si>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</si>
  <si>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</si>
  <si>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</si>
  <si>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</si>
  <si>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</si>
  <si>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</si>
  <si>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</si>
  <si>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</si>
  <si>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</si>
  <si>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</si>
  <si>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</si>
  <si>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</si>
  <si>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</si>
  <si>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</si>
  <si>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</si>
  <si>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</si>
  <si>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</si>
  <si>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</si>
  <si>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</si>
  <si>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</si>
  <si>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</si>
  <si>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</si>
  <si>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</si>
  <si>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</si>
  <si>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</si>
  <si>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</si>
  <si>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</si>
  <si>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</si>
  <si>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</si>
  <si>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</si>
  <si>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</si>
  <si>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</si>
  <si>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</si>
  <si>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</si>
  <si>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</si>
  <si>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</si>
  <si>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</si>
  <si>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</si>
  <si>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</si>
  <si>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</si>
  <si>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</si>
  <si>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</si>
  <si>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</si>
  <si>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</si>
  <si>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</si>
  <si>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</si>
  <si>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</si>
  <si>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</si>
  <si>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</si>
  <si>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</si>
  <si>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</si>
  <si>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</si>
  <si>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</si>
  <si>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</si>
  <si>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</si>
  <si>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</si>
  <si>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</si>
  <si>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</si>
  <si>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</si>
  <si>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</si>
  <si>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</si>
  <si>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</si>
  <si>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</si>
  <si>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</si>
  <si>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</si>
  <si>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</si>
  <si>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</si>
  <si>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</si>
  <si>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</si>
  <si>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</si>
  <si>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</si>
  <si>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</si>
  <si>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</si>
  <si>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</si>
  <si>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</si>
  <si>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</si>
  <si>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</si>
  <si>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</si>
  <si>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</si>
  <si>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</si>
  <si>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</si>
  <si>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</si>
  <si>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</si>
  <si>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</si>
  <si>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</si>
  <si>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</si>
  <si>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</si>
  <si>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</si>
  <si>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</si>
  <si>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</si>
  <si>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</si>
  <si>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</si>
  <si>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</si>
  <si>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</si>
  <si>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</si>
  <si>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</si>
  <si>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</si>
  <si>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</si>
  <si>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</si>
  <si>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</si>
  <si>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</si>
  <si>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</si>
  <si>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</si>
  <si>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</si>
  <si>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</si>
  <si>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</si>
  <si>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</si>
  <si>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</si>
  <si>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</si>
  <si>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</si>
  <si>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</si>
  <si>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</si>
  <si>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</si>
  <si>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</si>
  <si>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</si>
  <si>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</si>
  <si>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</si>
  <si>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</si>
  <si>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</si>
  <si>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</si>
  <si>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</si>
  <si>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</si>
  <si>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</si>
  <si>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</si>
  <si>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</si>
  <si>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</si>
  <si>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</si>
  <si>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</si>
  <si>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</si>
  <si>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</si>
  <si>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</si>
  <si>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</si>
  <si>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</si>
  <si>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</si>
  <si>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</si>
  <si>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</si>
  <si>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</si>
  <si>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</si>
  <si>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</si>
  <si>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</si>
  <si>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</si>
  <si>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</si>
  <si>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</si>
  <si>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</si>
  <si>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</si>
  <si>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</si>
  <si>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</si>
  <si>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</si>
  <si>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</si>
  <si>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</si>
  <si>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</si>
  <si>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</si>
  <si>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</si>
  <si>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</si>
  <si>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</si>
  <si>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</si>
  <si>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</si>
  <si>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</si>
  <si>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</si>
  <si>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</si>
  <si>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</si>
  <si>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</si>
  <si>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</si>
  <si>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</si>
  <si>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</si>
  <si>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</si>
  <si>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</si>
  <si>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</si>
  <si>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</si>
  <si>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</si>
  <si>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</si>
  <si>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</si>
  <si>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</si>
  <si>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</si>
  <si>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</si>
  <si>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</si>
  <si>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</si>
  <si>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</si>
  <si>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</si>
  <si>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</si>
  <si>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</si>
  <si>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</si>
  <si>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</si>
  <si>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</si>
  <si>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</si>
  <si>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</si>
  <si>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</si>
  <si>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</si>
  <si>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</si>
  <si>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</si>
  <si>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</si>
  <si>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</si>
  <si>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</si>
  <si>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</si>
  <si>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</si>
  <si>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</si>
  <si>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</si>
  <si>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</si>
  <si>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</si>
  <si>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</si>
  <si>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</si>
  <si>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</si>
  <si>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</si>
  <si>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</si>
  <si>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</si>
  <si>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</si>
  <si>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</si>
  <si>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</si>
  <si>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</si>
  <si>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</si>
  <si>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</si>
  <si>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</si>
  <si>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</si>
  <si>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</si>
  <si>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</si>
  <si>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</si>
  <si>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</si>
  <si>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</si>
  <si>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</si>
  <si>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</si>
  <si>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</si>
  <si>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</si>
  <si>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</si>
  <si>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</si>
  <si>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</si>
  <si>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</si>
  <si>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</si>
  <si>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</si>
  <si>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</si>
  <si>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</si>
  <si>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</si>
  <si>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</si>
  <si>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</si>
  <si>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</si>
  <si>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</si>
  <si>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</si>
  <si>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</si>
  <si>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</si>
  <si>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</si>
  <si>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</si>
  <si>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</si>
  <si>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</si>
  <si>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</si>
  <si>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</si>
  <si>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</si>
  <si>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</si>
  <si>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</si>
  <si>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</si>
  <si>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</si>
  <si>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</si>
  <si>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</si>
  <si>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</si>
  <si>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</si>
  <si>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</si>
  <si>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</si>
  <si>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</si>
  <si>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</si>
  <si>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</si>
  <si>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</si>
  <si>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</si>
  <si>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</si>
  <si>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</si>
  <si>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</si>
  <si>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</si>
  <si>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</si>
  <si>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</si>
  <si>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</si>
  <si>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</si>
  <si>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</si>
  <si>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</si>
  <si>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</si>
  <si>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</si>
  <si>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</si>
  <si>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</si>
  <si>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</si>
  <si>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</si>
  <si>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</si>
  <si>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</si>
  <si>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</si>
  <si>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</si>
  <si>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</si>
  <si>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</si>
  <si>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</si>
  <si>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</si>
  <si>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</si>
  <si>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</si>
  <si>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</si>
  <si>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</si>
  <si>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</si>
  <si>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</si>
  <si>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</si>
  <si>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</si>
  <si>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</si>
  <si>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</si>
  <si>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</si>
  <si>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</si>
  <si>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</si>
  <si>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</si>
  <si>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</si>
  <si>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</si>
  <si>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</si>
  <si>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</si>
  <si>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</si>
  <si>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</si>
  <si>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</si>
  <si>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</si>
  <si>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</si>
  <si>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</si>
  <si>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</si>
  <si>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</si>
  <si>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</si>
  <si>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</si>
  <si>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</si>
  <si>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</si>
  <si>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</si>
  <si>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</si>
  <si>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</si>
  <si>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</si>
  <si>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</si>
  <si>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</si>
  <si>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</si>
  <si>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</si>
  <si>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</si>
  <si>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</si>
  <si>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</si>
  <si>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</si>
  <si>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</si>
  <si>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</si>
  <si>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</si>
  <si>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</si>
  <si>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</si>
  <si>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</si>
  <si>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</si>
  <si>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</si>
  <si>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</si>
  <si>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</si>
  <si>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</si>
  <si>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</si>
  <si>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</si>
  <si>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</si>
  <si>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</si>
  <si>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</si>
  <si>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</si>
  <si>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</si>
  <si>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</si>
  <si>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</si>
  <si>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</si>
  <si>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</si>
  <si>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</si>
  <si>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</si>
  <si>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</si>
  <si>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</si>
  <si>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</si>
  <si>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</si>
  <si>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</si>
  <si>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</si>
  <si>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</si>
  <si>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</si>
  <si>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</si>
  <si>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</si>
  <si>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</si>
  <si>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</si>
  <si>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</si>
  <si>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</si>
  <si>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</si>
  <si>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</si>
  <si>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</si>
  <si>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</si>
  <si>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</si>
  <si>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</si>
  <si>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</si>
  <si>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</si>
  <si>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</si>
  <si>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</si>
  <si>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</si>
  <si>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</si>
  <si>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</si>
  <si>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</si>
  <si>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</si>
  <si>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</si>
  <si>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</si>
  <si>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</si>
  <si>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</si>
  <si>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</si>
  <si>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</si>
  <si>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</si>
  <si>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</si>
  <si>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</si>
  <si>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</si>
  <si>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</si>
  <si>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</si>
  <si>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</si>
  <si>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</si>
  <si>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</si>
  <si>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</si>
  <si>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</si>
  <si>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</si>
  <si>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</si>
  <si>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</si>
  <si>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</si>
  <si>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</si>
  <si>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</si>
  <si>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</si>
  <si>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</si>
  <si>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</si>
  <si>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</si>
  <si>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</si>
  <si>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</si>
  <si>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</si>
  <si>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</si>
  <si>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</si>
  <si>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</si>
  <si>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</si>
  <si>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</si>
  <si>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</si>
  <si>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</si>
  <si>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</si>
  <si>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</si>
  <si>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</si>
  <si>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</si>
  <si>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</si>
  <si>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</si>
  <si>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</si>
  <si>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</si>
  <si>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</si>
  <si>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</si>
  <si>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</si>
  <si>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</si>
  <si>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</si>
  <si>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</si>
  <si>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</si>
  <si>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</si>
  <si>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</si>
  <si>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</si>
  <si>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</si>
  <si>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</si>
  <si>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</si>
  <si>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</si>
  <si>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</si>
  <si>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</si>
  <si>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</si>
  <si>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</si>
  <si>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</si>
  <si>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</si>
  <si>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</si>
  <si>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</si>
  <si>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</si>
  <si>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</si>
  <si>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</si>
  <si>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</si>
  <si>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</si>
  <si>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</si>
  <si>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</si>
  <si>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</si>
  <si>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</si>
  <si>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</si>
  <si>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</si>
  <si>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</si>
  <si>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</si>
  <si>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</si>
  <si>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</si>
  <si>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</si>
  <si>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</si>
  <si>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</si>
  <si>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</si>
  <si>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</si>
  <si>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</si>
  <si>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</si>
  <si>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</si>
  <si>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</si>
  <si>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</si>
  <si>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</si>
  <si>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</si>
  <si>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</si>
  <si>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</si>
  <si>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</si>
  <si>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</si>
  <si>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</si>
  <si>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</si>
  <si>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</si>
  <si>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</si>
  <si>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</si>
  <si>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</si>
  <si>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</si>
  <si>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</si>
  <si>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</si>
  <si>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</si>
  <si>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</si>
  <si>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</si>
  <si>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</si>
  <si>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</si>
  <si>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</si>
  <si>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</si>
  <si>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</si>
  <si>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</si>
  <si>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</si>
  <si>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</si>
  <si>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</si>
  <si>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</si>
  <si>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</si>
  <si>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</si>
  <si>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</si>
  <si>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</si>
  <si>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</si>
  <si>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</si>
  <si>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</si>
  <si>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</si>
  <si>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</si>
  <si>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</si>
  <si>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</si>
  <si>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</si>
  <si>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</si>
  <si>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</si>
  <si>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</si>
  <si>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</si>
  <si>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</si>
  <si>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</si>
  <si>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</si>
  <si>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</si>
  <si>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</si>
  <si>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</si>
  <si>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</si>
  <si>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</si>
  <si>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</si>
  <si>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</si>
  <si>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</si>
  <si>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</si>
  <si>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</si>
  <si>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</si>
  <si>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</si>
  <si>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</si>
  <si>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</si>
  <si>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</si>
  <si>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</si>
  <si>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</si>
  <si>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</si>
  <si>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</si>
  <si>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</si>
  <si>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</si>
  <si>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</si>
  <si>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</si>
  <si>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</si>
  <si>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</si>
  <si>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</si>
  <si>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</si>
  <si>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</si>
  <si>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</si>
  <si>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</si>
  <si>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</si>
  <si>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</si>
  <si>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</si>
  <si>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</si>
  <si>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</si>
  <si>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</si>
  <si>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</si>
  <si>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</si>
  <si>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</si>
  <si>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</si>
  <si>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</si>
  <si>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</si>
  <si>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</si>
  <si>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</si>
  <si>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</si>
  <si>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</si>
  <si>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</si>
  <si>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</si>
  <si>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</si>
  <si>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</si>
  <si>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</si>
  <si>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</si>
  <si>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</si>
  <si>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</si>
  <si>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</si>
  <si>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</si>
  <si>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</si>
  <si>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</si>
  <si>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</si>
  <si>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</si>
  <si>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</si>
  <si>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</si>
  <si>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</si>
  <si>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</si>
  <si>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</si>
  <si>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</si>
  <si>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</si>
  <si>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</si>
  <si>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</si>
  <si>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</si>
  <si>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</si>
  <si>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</si>
  <si>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</si>
  <si>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</si>
  <si>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</si>
  <si>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</si>
  <si>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</si>
  <si>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</si>
  <si>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</si>
  <si>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</si>
  <si>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</si>
  <si>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</si>
  <si>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</si>
  <si>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</si>
  <si>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</si>
  <si>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</si>
  <si>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</si>
  <si>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</si>
  <si>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</si>
  <si>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</si>
  <si>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</si>
  <si>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</si>
  <si>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</si>
  <si>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</si>
  <si>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</si>
  <si>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</si>
  <si>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</si>
  <si>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</si>
  <si>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</si>
  <si>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</si>
  <si>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</si>
  <si>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</si>
  <si>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</si>
  <si>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</si>
  <si>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</si>
  <si>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</si>
  <si>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</si>
  <si>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</si>
  <si>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</si>
  <si>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</si>
  <si>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</si>
  <si>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</si>
  <si>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</si>
  <si>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</si>
  <si>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</si>
  <si>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</si>
  <si>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</si>
  <si>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</si>
  <si>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</si>
  <si>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</si>
  <si>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</si>
  <si>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</si>
  <si>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</si>
  <si>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</si>
  <si>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</si>
  <si>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</si>
  <si>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</si>
  <si>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</si>
  <si>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</si>
  <si>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</si>
  <si>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</si>
  <si>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</si>
  <si>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</si>
  <si>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</si>
  <si>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</si>
  <si>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</si>
  <si>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</si>
  <si>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</si>
  <si>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</si>
  <si>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</si>
  <si>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</si>
  <si>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</si>
  <si>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</si>
  <si>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</si>
  <si>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</si>
  <si>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</si>
  <si>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</si>
  <si>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</si>
  <si>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</si>
  <si>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</si>
  <si>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</si>
  <si>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</si>
  <si>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</si>
  <si>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</si>
  <si>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</si>
  <si>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</si>
  <si>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</si>
  <si>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</si>
  <si>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</si>
  <si>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</si>
  <si>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</si>
  <si>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</si>
  <si>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</si>
  <si>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</si>
  <si>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</si>
  <si>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</si>
  <si>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</si>
  <si>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</si>
  <si>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</si>
  <si>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</si>
  <si>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</si>
  <si>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</si>
  <si>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</si>
  <si>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</si>
  <si>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</si>
  <si>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</si>
  <si>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</si>
  <si>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</si>
  <si>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</si>
  <si>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</si>
  <si>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</si>
  <si>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</si>
  <si>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</si>
  <si>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</si>
  <si>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</si>
  <si>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</si>
  <si>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</si>
  <si>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</si>
  <si>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</si>
  <si>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</si>
  <si>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</si>
  <si>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</si>
  <si>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</si>
  <si>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</si>
  <si>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</si>
  <si>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</si>
  <si>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</si>
  <si>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</si>
  <si>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</si>
  <si>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</si>
  <si>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</si>
  <si>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</si>
  <si>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</si>
  <si>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</si>
  <si>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</si>
  <si>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</si>
  <si>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</si>
  <si>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</si>
  <si>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</si>
  <si>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</si>
  <si>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</si>
  <si>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</si>
  <si>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</si>
  <si>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</si>
  <si>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</si>
  <si>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</si>
  <si>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</si>
  <si>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</si>
  <si>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</si>
  <si>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</si>
  <si>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</si>
  <si>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</si>
  <si>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</si>
  <si>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</si>
  <si>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</si>
  <si>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</si>
  <si>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</si>
  <si>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</si>
  <si>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</si>
  <si>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</si>
  <si>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</si>
  <si>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</si>
  <si>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</si>
  <si>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</si>
  <si>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</si>
  <si>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</si>
  <si>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</si>
  <si>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</si>
  <si>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</si>
  <si>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PCM-20251128-00000114</t>
  </si>
  <si>
    <t>site flapping and team moved need 10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</si>
  <si>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</si>
  <si>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</si>
  <si>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</si>
  <si>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</si>
  <si>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</si>
  <si>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</si>
  <si>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</si>
  <si>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</si>
  <si>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</si>
  <si>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</si>
  <si>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</si>
  <si>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</si>
  <si>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</si>
  <si>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</si>
  <si>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</si>
  <si>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</si>
  <si>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</si>
  <si>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</si>
  <si>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</si>
  <si>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</si>
  <si>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</si>
  <si>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</si>
  <si>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</si>
  <si>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</si>
  <si>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</si>
  <si>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</si>
  <si>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</si>
  <si>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</si>
  <si>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</si>
  <si>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</si>
  <si>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</si>
  <si>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</si>
  <si>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</si>
  <si>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</si>
  <si>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</si>
  <si>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</si>
  <si>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</si>
  <si>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</si>
  <si>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</si>
  <si>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</si>
  <si>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</si>
  <si>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</si>
  <si>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</si>
  <si>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</si>
  <si>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</si>
  <si>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</si>
  <si>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</si>
  <si>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</si>
  <si>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</si>
  <si>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</si>
  <si>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</si>
  <si>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</si>
  <si>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</si>
  <si>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</si>
  <si>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</si>
  <si>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</si>
  <si>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</si>
  <si>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</si>
  <si>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</si>
  <si>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</si>
  <si>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</si>
  <si>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</si>
  <si>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</si>
  <si>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</si>
  <si>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</si>
  <si>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</si>
  <si>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</si>
  <si>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</si>
  <si>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</si>
  <si>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</si>
  <si>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</si>
  <si>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</si>
  <si>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</si>
  <si>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</si>
  <si>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</si>
  <si>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</si>
  <si>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</si>
  <si>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</si>
  <si>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</si>
  <si>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</si>
  <si>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</si>
  <si>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</si>
  <si>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</si>
  <si>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</si>
  <si>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</si>
  <si>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</si>
  <si>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</si>
  <si>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</si>
  <si>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</si>
  <si>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</si>
  <si>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</si>
  <si>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</si>
  <si>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</si>
  <si>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</si>
  <si>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</si>
  <si>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</si>
  <si>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</si>
  <si>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</si>
  <si>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</si>
  <si>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</si>
  <si>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PCM-20251128-00000143</t>
  </si>
  <si>
    <t>EM team on the way: ETA 15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</si>
</sst>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tabSelected="1" workbookViewId="0">
      <selection activeCell="D10" sqref="D10"/>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326.24484548610781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t="s">
        <v>39023</v>
      </c>
      <c r="B3" s="136" t="str">
        <f>IFERROR(VLOOKUP(D3,DB!A:K,11,0),"")</f>
        <v>R1</v>
      </c>
      <c r="C3" s="136">
        <v>2</v>
      </c>
      <c r="D3" s="56" t="s">
        <v>17885</v>
      </c>
      <c r="E3" s="135" t="s">
        <v>39021</v>
      </c>
      <c r="F3" s="134">
        <v>45989.150069444448</v>
      </c>
      <c r="G3" s="133">
        <f ca="1">IFERROR(NOW()-F3,"-")</f>
        <v>4.320196758635575E-2</v>
      </c>
      <c r="H3" s="134">
        <v>45989.180219907408</v>
      </c>
      <c r="I3" s="136" t="str">
        <f>IFERROR(VLOOKUP(D3,DB!A:F,6,0),"")</f>
        <v>SCECO</v>
      </c>
      <c r="J3" s="136" t="str">
        <f>IFERROR(VLOOKUP(D3,DB!A:G,7,0),"")</f>
        <v>Good</v>
      </c>
      <c r="K3" s="132" t="s">
        <v>39024</v>
      </c>
      <c r="L3" s="131" t="str">
        <f>IFERROR(VLOOKUP(D3,DB!A:I,9,0),"")</f>
        <v>Latis</v>
      </c>
    </row>
    <row r="4" spans="1:15" s="61" customFormat="1" ht="15" customHeight="1">
      <c r="A4" s="137"/>
      <c r="B4" s="136" t="str">
        <f>IFERROR(VLOOKUP(D4,DB!A:K,11,0),"")</f>
        <v/>
      </c>
      <c r="C4" s="136"/>
      <c r="D4" s="56"/>
      <c r="E4" s="135"/>
      <c r="F4" s="134"/>
      <c r="G4" s="133">
        <f ca="1">IFERROR(NOW()-F4,"-")</f>
        <v>45989.193271412034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45989.193271412034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45989.193271412034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45989.193271412034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45989.193271412034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45989.193271412034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45989.193271412034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45989.193271412034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45989.193271412034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45989.193271412034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45989.193271412034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45989.193271412034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45989.193271412034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45989.193271412034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45989.193271412034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45989.193271412034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45989.193271412034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45989.193271412034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45989.193271412034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45989.193271412034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45989.193271412034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45989.193271412034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45989.193271412034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45989.193271412034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45989.193271412034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45989.193271412034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45989.193271412034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45989.193271412034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45989.193271412034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45989.193271412034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45989.193271412034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45989.193271412034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45989.193271412034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45989.193271412034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45989.193271412034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45989.193271412034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45989.193271412034</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45989.193271412034</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1075FF57-3948-4861-8B2E-78CF0F9E06CB}"/>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39025</v>
      </c>
      <c r="N1" s="84" t="s">
        <v>39026</v>
      </c>
      <c r="O1" s="84" t="s">
        <v>39027</v>
      </c>
      <c r="P1" s="84" t="s">
        <v>39028</v>
      </c>
      <c r="Q1" s="84" t="s">
        <v>39029</v>
      </c>
      <c r="R1" s="84" t="s">
        <v>39030</v>
      </c>
      <c r="S1" s="84" t="s">
        <v>39031</v>
      </c>
      <c r="T1" s="84" t="s">
        <v>39032</v>
      </c>
      <c r="U1" s="84" t="s">
        <v>39033</v>
      </c>
      <c r="V1" s="84" t="s">
        <v>39034</v>
      </c>
      <c r="W1" s="84" t="s">
        <v>39035</v>
      </c>
      <c r="X1" s="84" t="s">
        <v>39036</v>
      </c>
      <c r="Y1" s="84" t="s">
        <v>39037</v>
      </c>
      <c r="Z1" s="84" t="s">
        <v>39038</v>
      </c>
      <c r="AA1" s="84" t="s">
        <v>39039</v>
      </c>
      <c r="AB1" s="84" t="s">
        <v>39040</v>
      </c>
      <c r="AC1" s="84" t="s">
        <v>39041</v>
      </c>
      <c r="AD1" s="84" t="s">
        <v>39042</v>
      </c>
      <c r="AE1" s="84" t="s">
        <v>39043</v>
      </c>
      <c r="AF1" s="84" t="s">
        <v>39044</v>
      </c>
      <c r="AG1" s="84" t="s">
        <v>39045</v>
      </c>
      <c r="AH1" s="84" t="s">
        <v>39046</v>
      </c>
      <c r="AI1" s="84" t="s">
        <v>39047</v>
      </c>
      <c r="AJ1" s="84" t="s">
        <v>39048</v>
      </c>
      <c r="AK1" s="84" t="s">
        <v>39049</v>
      </c>
      <c r="AL1" s="84" t="s">
        <v>39050</v>
      </c>
      <c r="AM1" s="84" t="s">
        <v>39051</v>
      </c>
      <c r="AN1" s="84" t="s">
        <v>39052</v>
      </c>
      <c r="AO1" s="84" t="s">
        <v>39053</v>
      </c>
      <c r="AP1" s="84" t="s">
        <v>39054</v>
      </c>
      <c r="AQ1" s="84" t="s">
        <v>39055</v>
      </c>
      <c r="AR1" s="84" t="s">
        <v>39056</v>
      </c>
      <c r="AS1" s="84" t="s">
        <v>39057</v>
      </c>
      <c r="AT1" s="84" t="s">
        <v>39058</v>
      </c>
      <c r="AU1" s="84" t="s">
        <v>39059</v>
      </c>
      <c r="AV1" s="84" t="s">
        <v>39060</v>
      </c>
      <c r="AW1" s="84" t="s">
        <v>39061</v>
      </c>
      <c r="AX1" s="84" t="s">
        <v>39062</v>
      </c>
      <c r="AY1" s="84" t="s">
        <v>39063</v>
      </c>
      <c r="AZ1" s="84" t="s">
        <v>39064</v>
      </c>
      <c r="BA1" s="84" t="s">
        <v>39065</v>
      </c>
      <c r="BB1" s="84" t="s">
        <v>39066</v>
      </c>
      <c r="BC1" s="84" t="s">
        <v>39067</v>
      </c>
      <c r="BD1" s="84" t="s">
        <v>39068</v>
      </c>
      <c r="BE1" s="84" t="s">
        <v>39069</v>
      </c>
      <c r="BF1" s="84" t="s">
        <v>39070</v>
      </c>
      <c r="BG1" s="84" t="s">
        <v>39071</v>
      </c>
      <c r="BH1" s="84" t="s">
        <v>39072</v>
      </c>
      <c r="BI1" s="84" t="s">
        <v>39073</v>
      </c>
      <c r="BJ1" s="84" t="s">
        <v>39074</v>
      </c>
      <c r="BK1" s="84" t="s">
        <v>39075</v>
      </c>
      <c r="BL1" s="84" t="s">
        <v>39076</v>
      </c>
      <c r="BM1" s="84" t="s">
        <v>39077</v>
      </c>
      <c r="BN1" s="84" t="s">
        <v>39078</v>
      </c>
      <c r="BO1" s="84" t="s">
        <v>39079</v>
      </c>
      <c r="BP1" s="84" t="s">
        <v>39080</v>
      </c>
      <c r="BQ1" s="84" t="s">
        <v>39081</v>
      </c>
      <c r="BR1" s="84" t="s">
        <v>39082</v>
      </c>
      <c r="BS1" s="84" t="s">
        <v>39083</v>
      </c>
      <c r="BT1" s="84" t="s">
        <v>39084</v>
      </c>
      <c r="BU1" s="84" t="s">
        <v>39085</v>
      </c>
      <c r="BV1" s="84" t="s">
        <v>39086</v>
      </c>
      <c r="BW1" s="84" t="s">
        <v>39087</v>
      </c>
      <c r="BX1" s="84" t="s">
        <v>39088</v>
      </c>
      <c r="BY1" s="84" t="s">
        <v>39089</v>
      </c>
      <c r="BZ1" s="84" t="s">
        <v>39090</v>
      </c>
      <c r="CA1" s="84" t="s">
        <v>39091</v>
      </c>
      <c r="CB1" s="84" t="s">
        <v>39092</v>
      </c>
      <c r="CC1" s="84" t="s">
        <v>39093</v>
      </c>
      <c r="CD1" s="84" t="s">
        <v>39094</v>
      </c>
      <c r="CE1" s="84" t="s">
        <v>39095</v>
      </c>
      <c r="CF1" s="84" t="s">
        <v>39096</v>
      </c>
      <c r="CG1" s="84" t="s">
        <v>39097</v>
      </c>
      <c r="CH1" s="84" t="s">
        <v>39098</v>
      </c>
      <c r="CI1" s="84" t="s">
        <v>39099</v>
      </c>
      <c r="CJ1" s="84" t="s">
        <v>39100</v>
      </c>
    </row>
    <row r="2" spans="1:88" s="118" customFormat="1" ht="31.5" customHeight="1">
      <c r="A2" s="58" t="s">
        <v>39101</v>
      </c>
      <c r="B2" s="58" t="s">
        <v>27</v>
      </c>
      <c r="C2" s="58">
        <v>1</v>
      </c>
      <c r="D2" s="58" t="s">
        <v>19542</v>
      </c>
      <c r="E2" s="81" t="s">
        <v>39102</v>
      </c>
      <c r="F2" s="71">
        <v>45322.056979166664</v>
      </c>
      <c r="G2" s="72" t="s">
        <v>39103</v>
      </c>
      <c r="H2" s="83">
        <v>45322.050729166665</v>
      </c>
      <c r="I2" s="58" t="s">
        <v>88</v>
      </c>
      <c r="J2" s="58" t="s">
        <v>65</v>
      </c>
      <c r="K2" s="82" t="s">
        <v>39104</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39105</v>
      </c>
      <c r="B3" s="58" t="str">
        <f>IFERROR(VLOOKUP(D3,DB!A:K,11,0),"")</f>
        <v>R2</v>
      </c>
      <c r="C3" s="58">
        <v>1</v>
      </c>
      <c r="D3" s="58" t="s">
        <v>25643</v>
      </c>
      <c r="E3" s="81" t="s">
        <v>39021</v>
      </c>
      <c r="F3" s="71">
        <v>45824.999837962961</v>
      </c>
      <c r="G3" s="72">
        <f t="shared" ref="G3" ca="1" si="0">IFERROR(NOW()-F3,"-")</f>
        <v>164.19343344907247</v>
      </c>
      <c r="H3" s="71">
        <v>45824.993587962963</v>
      </c>
      <c r="I3" s="58" t="str">
        <f>IFERROR(VLOOKUP(D3,DB!A:F,6,0),"")</f>
        <v>Generator-SG</v>
      </c>
      <c r="J3" s="58" t="str">
        <f>IFERROR(VLOOKUP(D3,DB!A:G,7,0),"")</f>
        <v>Good</v>
      </c>
      <c r="K3" s="82" t="s">
        <v>39106</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39107</v>
      </c>
      <c r="B4" s="18" t="str">
        <f>IFERROR(VLOOKUP(D4,DB!A:K,11,0),"")</f>
        <v>R2</v>
      </c>
      <c r="C4" s="18">
        <v>1</v>
      </c>
      <c r="D4" s="18" t="s">
        <v>17733</v>
      </c>
      <c r="E4" s="81" t="s">
        <v>39021</v>
      </c>
      <c r="F4" s="100">
        <v>45984.387418981481</v>
      </c>
      <c r="G4" s="101">
        <f ca="1">IFERROR(NOW()-F4,"-")</f>
        <v>4.805852430552477</v>
      </c>
      <c r="H4" s="100">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7" t="s">
        <v>39109</v>
      </c>
      <c r="B5" s="18" t="s">
        <v>39110</v>
      </c>
      <c r="C5" s="18">
        <v>1</v>
      </c>
      <c r="D5" s="18" t="s">
        <v>39111</v>
      </c>
      <c r="E5" s="99" t="s">
        <v>39021</v>
      </c>
      <c r="F5" s="100">
        <v>45988.640810185185</v>
      </c>
      <c r="G5" s="101">
        <f ca="1">IFERROR(NOW()-F5,"-")</f>
        <v>0.55246122684911825</v>
      </c>
      <c r="H5" s="146">
        <v>45988.622488425928</v>
      </c>
      <c r="I5" s="18" t="s">
        <v>39112</v>
      </c>
      <c r="J5" s="18" t="s">
        <v>629</v>
      </c>
      <c r="K5" s="19" t="s">
        <v>39113</v>
      </c>
      <c r="L5" s="18" t="s">
        <v>39114</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45989.193271412034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45989.193271412034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45989.193271412034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45989.193271412034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45989.193271412034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45989.193271412034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45989.193271412034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45989.193271412034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45989.193271412034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45989.193271412034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45989.193271412034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45989.193271412034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45989.193271412034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45989.193271412034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45989.193271412034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45989.193271412034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45989.193271412034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45989.193271412034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45989.193271412034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45989.193271412034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45989.193271412034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45989.193271412034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45989.193271412034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45989.193271412034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45989.193271412034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45989.193271412034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45989.193271412034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45989.193271412034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45989.193271412034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45989.193271412034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45989.193271412034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45989.193271412034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45989.193271412034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45989.193271412034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45989.193271412034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45989.193271412034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45989.193271412034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45989.193271412034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45989.193271412034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45989.193271412034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45989.193271412034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45989.193271412034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45989.193271412034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45989.193271412034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45989.193271412034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45989.193271412034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45989.193271412034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45989.193271412034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45989.193271412034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45989.193271412034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45989.193271412034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45989.193271412034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45989.193271412034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45989.193271412034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45989.193271412034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45989.193271412034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45989.193271412034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45989.193271412034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45989.193271412034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45989.193271412034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45989.193271412034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45989.193271412034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45989.193271412034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45989.193271412034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45989.193271412034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45989.193271412034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45989.193271412034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45989.193271412034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45989.193271412034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45989.193271412034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45989.193271412034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45989.193271412034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45989.193271412034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45989.193271412034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45989.193271412034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45989.193271412034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45989.193271412034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45989.193271412034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45989.193271412034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45989.193271412034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45989.193271412034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45989.193271412034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45989.193271412034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45989.193271412034</v>
      </c>
      <c r="H2" s="22"/>
      <c r="I2" s="19" t="str">
        <f>IFERROR(VLOOKUP(D2,DB!A:F,6,0),"")</f>
        <v/>
      </c>
      <c r="J2" s="18" t="str">
        <f>IFERROR(VLOOKUP(D2,DB!A:G,7,0),"")</f>
        <v/>
      </c>
      <c r="K2" s="42"/>
      <c r="L2" s="23" t="str">
        <f>IFERROR(VLOOKUP(D2,DB!A:I,9,0),"")</f>
        <v/>
      </c>
    </row>
    <row r="3" spans="1:13" ht="15" customHeight="1">
      <c r="A3" s="19"/>
      <c r="B3" s="58" t="str">
        <f>IFERROR(VLOOKUP(D3,DB!A:K,11,0),"")</f>
        <v/>
      </c>
      <c r="C3" s="18"/>
      <c r="D3" s="144"/>
      <c r="E3" s="18"/>
      <c r="F3" s="20"/>
      <c r="G3" s="21">
        <f t="shared" ca="1" si="0"/>
        <v>45989.193271412034</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45989.193271412034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45989.193271412034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45989.193271412034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45989.193271412034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45989.193271412034</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45989.193271412034</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45989.193271412034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45989.193271412034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45989.193271412034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45989.193271412034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45989.193271412034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45989.193271412034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45989.193271412034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45989.193271412034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45989.193271412034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45989.193271412034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45989.193271412034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45989.193271412034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45989.193271412034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45989.193271412034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45989.193271412034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45989.193271412034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45989.193271412034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45989.193271412034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45989.193271412034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45989.193271412034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45989.193271412034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45989.193271412034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45989.193271412034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45989.193271412034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45989.193271412034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45989.193271412034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45989.193271412034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45989.193271412034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45989.193271412034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45989.193271412034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45989.193271412034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45989.193271412034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45989.193271412034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45989.193271412034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45989.193271412034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45989.193271412034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45989.193271412034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45989.193271412034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45989.193271412034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45989.193271412034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45989.193271412034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45989.193271412034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45989.193271412034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45989.193271412034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45989.193271412034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45989.193271412034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45989.193271412034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45989.193271412034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45989.193271412034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45989.193271412034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45989.193271412034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45989.193271412034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45989.193271412034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45989.193271412034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45989.193271412034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45989.193271412034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45989.193271412034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45989.193271412034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45989.193271412034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45989.193271412034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45989.193271412034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45989.193271412034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45989.193271412034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45989.193271412034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45989.193271412034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45989.193271412034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45989.193271412034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45989.193271412034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45989.193271412034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45989.193271412034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45989.193271412034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45989.193271412034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45989.193271412034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45989.193271412034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45989.193271412034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45989.193271412034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45989.193271412034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45989.193271412034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45989.193271412034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45989.193271412034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45989.193271412034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45989.193271412034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45989.193271412034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45989.193271412034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45989.193271412034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45989.193271412034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45989.193271412034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45989.193271412034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45989.193271412034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45989.193271412034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45989.193271412034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45989.193271412034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45989.193271412034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45989.193271412034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45989.193271412034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45989.193271412034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45989.193271412034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45989.193271412034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45989.193271412034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45989.193271412034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45989.193271412034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45989.193271412034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45989.193271412034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45989.193271412034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45989.193271412034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45989.193271412034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45989.193271412034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45989.193271412034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45989.193271412034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45989.193271412034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45989.193271412034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45989.193271412034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45989.193271412034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45989.193271412034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45989.193271412034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45989.193271412034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45989.193271412034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45989.193271412034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45989.193271412034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45989.193271412034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45989.193271412034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45989.19327152778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45989.19327152778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45989.19327152778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45989.19327152778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45989.19327152778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45989.19327152778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45989.19327152778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45989.19327152778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45989.19327152778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45989.19327152778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45989.19327152778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45989.19327152778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45989.19327152778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45989.19327152778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45989.19327152778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45989.19327152778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45989.19327152778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45989.19327152778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45989.19327152778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45989.19327152778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45989.19327152778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45989.19327152778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45989.19327152778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45989.19327152778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45989.19327152778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45989.19327152778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45989.19327152778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45989.19327152778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45989.19327152778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45989.19327152778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45989.19327152778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45989.19327152778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45989.19327152778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45989.19327152778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45989.19327152778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45989.19327152778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45989.19327152778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45989.19327152778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45989.19327152778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45989.19327152778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45989.19327152778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45989.19327152778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45989.19327152778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45989.19327152778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45989.19327152778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45989.19327152778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45989.19327152778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45989.19327152778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45989.19327152778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45989.19327152778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45989.19327152778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45989.19327152778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45989.19327152778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45989.19327152778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45989.19327152778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45989.19327152778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45989.19327152778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45989.19327152778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45989.19327152778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45989.19327152778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45989.19327152778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45989.19327152778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45989.19327152778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45989.19327152778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45989.19327152778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45989.19327152778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45989.19327152778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45989.19327152778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45989.19327152778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45989.19327152778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45989.19327152778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45989.19327152778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45989.19327152778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45989.19327152778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45989.19327152778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45989.19327152778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45989.19327152778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45989.19327152778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45989.19327152778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45989.19327152778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45989.19327152778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45989.19327152778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45989.19327152778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45989.19327152778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45989.19327152778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45989.19327152778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45989.19327152778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45989.19327152778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45989.19327152778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45989.19327152778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45989.19327152778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45989.19327152778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45989.19327152778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45989.19327152778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45989.19327152778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45989.19327152778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45989.19327152778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45989.19327152778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45989.19327152778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45989.19327152778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45989.19327152778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45989.19327152778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45989.19327152778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45989.19327152778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45989.19327152778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45989.19327152778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45989.19327152778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45989.19327152778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45989.19327152778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45989.19327152778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45989.19327152778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45989.19327152778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45989.19327152778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45989.19327152778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45989.19327152778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45989.19327152778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45989.19327152778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45989.19327152778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45989.19327152778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45989.19327152778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45989.19327152778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45989.19327152778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45989.19327152778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45989.19327152778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45989.19327152778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45989.19327152778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45989.19327152778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45989.19327152778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45989.19327152778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45989.19327152778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45989.19327152778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45989.19327152778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45989.19327152778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45989.19327152778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45989.19327152778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45989.19327152778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45989.19327152778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45989.19327152778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45989.19327152778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45989.19327152778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45989.19327152778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45989.19327152778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45989.19327152778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45989.19327152778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45989.19327152778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45989.19327152778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45989.19327152778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45989.19327152778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45989.19327152778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45989.19327152778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45989.19327152778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45989.19327152778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45989.19327152778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45989.19327152778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45989.19327152778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45989.19327152778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45989.19327152778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45989.19327152778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45989.19327152778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45989.19327152778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45989.19327152778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45989.19327152778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45989.19327152778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45989.19327152778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45989.19327152778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45989.19327152778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45989.19327152778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45989.19327152778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45989.19327152778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45989.19327152778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45989.19327152778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45989.19327152778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45989.19327152778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45989.19327152778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45989.19327152778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45989.19327152778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45989.19327152778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45989.19327152778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45989.19327152778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45989.19327152778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45989.19327152778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45989.19327152778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45989.19327152778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45989.19327152778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45989.19327152778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45989.19327152778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45989.19327152778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45989.19327152778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45989.19327152778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45989.19327152778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45989.19327152778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45989.19327152778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45989.19327152778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45989.19327152778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45989.19327152778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45989.19327152778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45989.19327152778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45989.19327152778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45989.19327152778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45989.19327152778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45989.19327152778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45989.19327152778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45989.19327152778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45989.19327152778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45989.19327152778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45989.19327152778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45989.19327152778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45989.19327152778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45989.19327152778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45989.19327152778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45989.19327152778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45989.19327152778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45989.19327152778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45989.19327152778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45989.19327152778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45989.19327152778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45989.19327152778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45989.19327152778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45989.19327152778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45989.19327152778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45989.19327152778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45989.19327152778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45989.19327152778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45989.19327152778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45989.19327152778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45989.19327152778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45989.19327152778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45989.19327152778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45989.19327152778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45989.19327152778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45989.19327152778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45989.19327152778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45989.19327152778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45989.19327152778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45989.19327152778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45989.19327152778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45989.19327152778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45989.19327152778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45989.19327152778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45989.19327152778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45989.19327152778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45989.19327152778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45989.19327152778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45989.19327152778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45989.19327152778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45989.19327152778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45989.19327152778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45989.19327152778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45989.19327152778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45989.19327152778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45989.19327152778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45989.19327152778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45989.19327152778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45989.19327152778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45989.19327152778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45989.19327152778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45989.19327152778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45989.19327152778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45989.19327152778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45989.19327152778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45989.19327152778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45989.19327152778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45989.19327152778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45989.19327152778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45989.19327152778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45989.19327152778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45989.19327152778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45989.19327152778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45989.19327152778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45989.19327152778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45989.19327152778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45989.19327152778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45989.19327152778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45989.19327152778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45989.19327152778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45989.19327152778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45989.19327152778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45989.19327152778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45989.19327152778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45989.19327152778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45989.19327152778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45989.19327152778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45989.19327152778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45989.19327152778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45989.19327152778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45989.19327152778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45989.19327152778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45989.19327152778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45989.19327152778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45989.19327152778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45989.19327152778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45989.19327152778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45989.19327152778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45989.19327152778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45989.19327152778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45989.19327152778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45989.19327152778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45989.19327152778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45989.19327152778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45989.19327152778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45989.19327152778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45989.19327152778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45989.19327152778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45989.19327152778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45989.19327152778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45989.19327152778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45989.19327152778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45989.19327152778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45989.19327152778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45989.19327152778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45989.19327152778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45989.19327152778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45989.19327152778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45989.19327152778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45989.19327152778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45989.19327152778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45989.19327152778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45989.19327152778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45989.19327152778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45989.19327152778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45989.19327152778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45989.19327152778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45989.19327152778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45989.19327152778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45989.19327152778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45989.19327152778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45989.19327152778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45989.19327152778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45989.19327152778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45989.19327152778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45989.19327152778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45989.19327152778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45989.19327152778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45989.19327152778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45989.19327152778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45989.19327152778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45989.19327152778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45989.19327152778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45989.19327152778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45989.19327152778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45989.19327152778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45989.19327152778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45989.19327152778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45989.19327152778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45989.19327152778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45989.19327152778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45989.19327152778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45989.19327152778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45989.19327152778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45989.19327152778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45989.19327152778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45989.19327152778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45989.19327152778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45989.19327152778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45989.19327152778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45989.19327152778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45989.19327152778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45989.19327152778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45989.19327152778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45989.19327152778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45989.19327152778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45989.19327152778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45989.19327152778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45989.19327152778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45989.19327152778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45989.19327152778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45989.19327152778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45989.19327152778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45989.19327152778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45989.19327152778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45989.19327152778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45989.19327152778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45989.19327152778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45989.19327152778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45989.19327152778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45989.19327152778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45989.19327152778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45989.19327152778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45989.19327152778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45989.19327152778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45989.19327152778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45989.19327152778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45989.19327152778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45989.19327152778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45989.19327152778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45989.19327152778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45989.19327152778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45989.19327152778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45989.19327152778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45989.19327152778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45989.19327152778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45989.19327152778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45989.19327152778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45989.19327152778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45989.19327152778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45989.19327152778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45989.19327152778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45989.19327152778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45989.19327152778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45989.19327152778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45989.19327152778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45989.19327152778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45989.19327152778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45989.19327152778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45989.19327152778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45989.19327152778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45989.19327152778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45989.19327152778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45989.19327152778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45989.19327152778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45989.19327152778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45989.19327152778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45989.19327152778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45989.19327152778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45989.19327152778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45989.19327152778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45989.19327152778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45989.19327152778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45989.19327152778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45989.19327152778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45989.19327152778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45989.19327152778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45989.19327152778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45989.19327152778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45989.19327152778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45989.19327152778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45989.19327152778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45989.19327152778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45989.19327152778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45989.19327152778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45989.19327152778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45989.19327152778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45989.19327152778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45989.19327152778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45989.19327152778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45989.19327152778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45989.19327152778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45989.19327152778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45989.19327152778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45989.19327152778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45989.19327152778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45989.19327152778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45989.19327152778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45989.19327152778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45989.19327152778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45989.19327152778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45989.19327152778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45989.19327152778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45989.19327152778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45989.19327152778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45989.19327152778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45989.19327152778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45989.19327152778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45989.19327152778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45989.19327152778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45989.19327152778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45989.19327152778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45989.19327152778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45989.19327152778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45989.19327152778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45989.19327152778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45989.19327152778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45989.19327152778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45989.19327152778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45989.19327152778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45989.19327152778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45989.19327152778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45989.19327152778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45989.19327152778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45989.19327152778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45989.19327152778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45989.19327152778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45989.19327152778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45989.19327152778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45989.19327152778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45989.19327152778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45989.19327152778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45989.19327152778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45989.19327152778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45989.19327152778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45989.19327152778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45989.19327152778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45989.19327152778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45989.19327152778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45989.19327152778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45989.19327152778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45989.19327152778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45989.19327152778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45989.19327152778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45989.19327152778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45989.19327152778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45989.19327152778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45989.19327152778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45989.19327152778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45989.19327152778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45989.19327152778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45989.19327152778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45989.19327152778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45989.19327152778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45989.19327152778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45989.19327152778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45989.19327152778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45989.19327152778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45989.19327152778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45989.19327152778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45989.19327152778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45989.19327152778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45989.19327152778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45989.19327152778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45989.19327152778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45989.19327152778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45989.19327152778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45989.19327152778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45989.19327152778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45989.19327152778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45989.19327152778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45989.19327152778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45989.19327152778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45989.19327152778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45989.19327152778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45989.19327152778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45989.19327152778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45989.19327152778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45989.19327152778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45989.19327152778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45989.19327152778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45989.19327152778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45989.19327152778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45989.19327152778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45989.19327152778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45989.19327152778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45989.19327152778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45989.19327152778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45989.19327152778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45989.19327152778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45989.19327152778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45989.19327152778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45989.19327152778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45989.19327152778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45989.19327152778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45989.19327152778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45989.19327152778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45989.19327152778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45989.19327152778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45989.19327152778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45989.19327152778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45989.19327152778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45989.19327152778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45989.19327152778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45989.19327152778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45989.19327152778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45989.19327152778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45989.19327152778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45989.19327152778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45989.19327152778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45989.19327152778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45989.19327152778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45989.19327152778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45989.19327152778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45989.19327152778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45989.19327152778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45989.19327152778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45989.19327152778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45989.19327152778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45989.19327152778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45989.19327152778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45989.19327152778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45989.19327152778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45989.19327152778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45989.19327152778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45989.19327152778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45989.19327152778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45989.19327152778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45989.19327152778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45989.19327152778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45989.19327152778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45989.19327152778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45989.19327152778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45989.19327152778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45989.19327152778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45989.19327152778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45989.19327152778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45989.19327152778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45989.19327152778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45989.19327152778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45989.19327152778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45989.19327152778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45989.19327152778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45989.19327152778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45989.19327152778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45989.19327152778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45989.19327152778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45989.19327152778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45989.19327152778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45989.19327152778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45989.19327152778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45989.19327152778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45989.19327152778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45989.19327152778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45989.19327152778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45989.19327152778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45989.19327152778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45989.19327152778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45989.19327152778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45989.19327152778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45989.19327152778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45989.19327152778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45989.19327152778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45989.19327152778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45989.19327152778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45989.19327152778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45989.19327152778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45989.19327152778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45989.19327152778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45989.19327152778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45989.19327152778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45989.19327152778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45989.19327152778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45989.19327152778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45989.19327152778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45989.19327152778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45989.19327152778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45989.19327152778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45989.19327152778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45989.19327152778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45989.19327152778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45989.19327152778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45989.19327152778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45989.19327152778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45989.19327152778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45989.19327152778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45989.19327152778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45989.19327152778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45989.19327152778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45989.19327152778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45989.19327152778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45989.19327152778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45989.19327152778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45989.19327152778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45989.19327152778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45989.19327152778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45989.19327152778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45989.19327152778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45989.19327152778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45989.19327152778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45989.19327152778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45989.19327152778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45989.19327152778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45989.19327152778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45989.19327152778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45989.19327152778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45989.19327152778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45989.19327152778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45989.19327152778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45989.19327152778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45989.19327152778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45989.19327152778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45989.19327152778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45989.19327152778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45989.19327152778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45989.19327152778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45989.19327152778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45989.19327152778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45989.19327152778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45989.19327152778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45989.19327152778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45989.19327152778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45989.19327152778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45989.19327152778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45989.19327152778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45989.19327152778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45989.19327152778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45989.19327152778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45989.19327152778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45989.19327152778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45989.19327152778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45989.19327152778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45989.19327152778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45989.19327152778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45989.19327152778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45989.19327152778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45989.19327152778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45989.19327152778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45989.19327152778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45989.19327152778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45989.19327152778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45989.19327152778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45989.19327152778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45989.19327152778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45989.19327152778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45989.19327152778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45989.19327152778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45989.19327152778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45989.19327152778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45989.19327152778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45989.19327152778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45989.19327152778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45989.19327152778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45989.19327152778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45989.19327152778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45989.19327152778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45989.19327152778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45989.19327152778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45989.19327152778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45989.19327152778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45989.19327152778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45989.19327152778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45989.19327152778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45989.19327152778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45989.19327152778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45989.19327152778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45989.19327152778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45989.19327152778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45989.19327152778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45989.19327152778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45989.19327152778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45989.19327152778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45989.19327152778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45989.19327152778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45989.19327152778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45989.19327152778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45989.19327152778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45989.19327152778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45989.19327152778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45989.19327152778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45989.19327152778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45989.19327152778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45989.19327152778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45989.19327152778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45989.19327152778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45989.19327152778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45989.19327152778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45989.19327152778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45989.19327152778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45989.19327152778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45989.19327152778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45989.19327152778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45989.19327152778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45989.19327152778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45989.19327152778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45989.19327152778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45989.19327152778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45989.19327152778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45989.19327152778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45989.19327152778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45989.19327152778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45989.19327152778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45989.19327152778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45989.19327152778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45989.19327152778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45989.19327152778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45989.19327152778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45989.19327152778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45989.19327152778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45989.19327152778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45989.19327152778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45989.19327152778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45989.19327152778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45989.19327152778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45989.19327152778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45989.19327152778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45989.19327152778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45989.19327152778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45989.19327152778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45989.19327152778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45989.19327152778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45989.19327152778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45989.19327152778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45989.19327152778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45989.19327152778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45989.19327152778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45989.19327152778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45989.19327152778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45989.19327152778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45989.19327152778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45989.19327152778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45989.19327152778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45989.19327152778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45989.19327152778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45989.19327152778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45989.19327152778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45989.19327152778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45989.19327152778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45989.19327152778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45989.19327152778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45989.19327152778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45989.19327152778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45989.19327152778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45989.19327152778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45989.19327152778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45989.19327152778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45989.19327152778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45989.19327152778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45989.19327152778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45989.19327152778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45989.19327152778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45989.19327152778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45989.19327152778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45989.19327152778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45989.19327152778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45989.19327152778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45989.19327152778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45989.19327152778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45989.19327152778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45989.19327152778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45989.19327152778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45989.19327152778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45989.19327152778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45989.19327152778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45989.19327152778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45989.19327152778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45989.19327152778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45989.19327152778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45989.19327152778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45989.19327152778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45989.19327152778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45989.19327152778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45989.19327152778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45989.19327152778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45989.19327152778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45989.19327152778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45989.19327152778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45989.19327152778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285.71255381943774</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8" ca="1" si="0">IFERROR(NOW()-F3,"")</f>
        <v>45989.193271412034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45989.193271412034</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45989.193271412034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45989.193271412034</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45989.193271412034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45989.193271412034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45989.193271412034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45989.193271412034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45989.193271412034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45989.193271412034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45989.193271412034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45989.193271412034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45989.193271412034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45989.193271412034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45989.193271412034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45989.193271412034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45989.193271412034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45989.193271412034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45989.193271412034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45989.193271412034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45989.193271412034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45989.193271412034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45989.193271412034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45989.193271412034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45989.193271412034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45989.193271412034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45989.193271412034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45989.193271412034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45989.193271412034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45989.193271412034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45989.193271412034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45989.193271412034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45989.193271412034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45989.193271412034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45989.193271412034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45989.193271412034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45989.193271412034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45989.193271412034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45989.193271412034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45989.193271412034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45989.193271412034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45989.193271412034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45989.193271412034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45989.193271412034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45989.193271412034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45989.193271412034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45989.193271412034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45989.193271412034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45989.193271412034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45989.193271412034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45989.193271412034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45989.193271412034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45989.193271412034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45989.193271412034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45989.193271412034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45989.193271412034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45989.193271412034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45989.193271412034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45989.193271412034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45989.193271412034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45989.193271412034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45989.193271412034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45989.193271412034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45989.193271412034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45989.193271412034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45989.193271412034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45989.193271412034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45989.193271412034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45989.193271412034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45989.193271412034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45989.193271412034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45989.193271412034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45989.193271412034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45989.193271412034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45989.193271412034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45989.193271412034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45989.193271412034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45989.193271412034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45989.193271412034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45989.193271412034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45989.193271412034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45989.193271412034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45989.193271412034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45989.193271412034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45989.193271412034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45989.193271412034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45989.193271412034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45989.193271412034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45989.193271412034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45989.193271412034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45989.193271412034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45989.193271412034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45989.193271412034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45989.193271412034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45989.193271412034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45989.193271412034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45989.193271412034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45989.193271412034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45989.193271412034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45989.193271412034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45989.193271412034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45989.193271412034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45989.193271412034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45989.193271412034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45989.193271412034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45989.193271412034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45989.193271412034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45989.193271412034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45989.193271412034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45989.193271412034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45989.193271412034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45989.193271412034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45989.193271412034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45989.193271412034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45989.193271412034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45989.193271412034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45989.193271412034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45989.193271412034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45989.193271412034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45989.193271412034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45989.193271412034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45989.193271412034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45989.193271412034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45989.193271412034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45989.193271412034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45989.193271412034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45989.193271412034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45989.193271412034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45989.193271412034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45989.193271412034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45989.193271412034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45989.193271412034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45989.193271412034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45989.193271412034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45989.193271412034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45989.193271412034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45989.193271412034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45989.193271412034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45989.193271412034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45989.193271412034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45989.193271412034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45989.193271412034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45989.193271412034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45989.193271412034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45989.193271412034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45989.193271412034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45989.193271412034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45989.193271412034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45989.193271412034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45989.193271412034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45989.193271412034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45989.193271412034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45989.193271412034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45989.193271412034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45989.193271412034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45989.193271412034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45989.193271412034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45989.193271412034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45989.193271412034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45989.193271412034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45989.193271412034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45989.193271412034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45989.193271412034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45989.193271412034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45989.193271412034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45989.193271412034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45989.193271412034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45989.193271412034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45989.193271412034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45989.193271412034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45989.193271412034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45989.193271412034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45989.193271412034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45989.193271412034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45989.193271412034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45989.193271412034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45989.193271412034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45989.193271412034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45989.193271412034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45989.193271412034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45989.193271412034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45989.193271412034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45989.193271412034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45989.193271412034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45989.193271412034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45989.193271412034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45989.193271412034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45989.193271412034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45989.193271412034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45989.193271412034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45989.193271412034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45989.193271412034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45989.193271412034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45989.193271412034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45989.193271412034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45989.193271412034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45989.193271412034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45989.193271412034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45989.193271412034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45989.193271412034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45989.193271412034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45989.193271412034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45989.193271412034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45989.193271412034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45989.193271412034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45989.193271412034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45989.193271412034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45989.193271412034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45989.193271412034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45989.193271412034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45989.193271412034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45989.193271412034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45989.193271412034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45989.193271412034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45989.193271412034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45989.193271412034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45989.193271412034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45989.193271412034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45989.193271412034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45989.193271412034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45989.193271412034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45989.193271412034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45989.193271412034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45989.193271412034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45989.193271412034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45989.193271412034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45989.193271412034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45989.193271412034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45989.193271412034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45989.193271412034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45989.193271412034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45989.193271412034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45989.193271412034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45989.193271412034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45989.193271412034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45989.193271412034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45989.193271412034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45989.193271412034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45989.193271412034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45989.193271412034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45989.193271412034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45989.193271412034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45989.193271412034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45989.193271412034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45989.193271412034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45989.193271412034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45989.193271412034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45989.193271412034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45989.193271412034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45989.193271412034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45989.193271412034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45989.193271412034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45989.193271412034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45989.193271412034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45989.193271412034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45989.193271412034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45989.193271412034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45989.193271412034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45989.193271412034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45989.193271412034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45989.193271412034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45989.193271412034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45989.193271412034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45989.193271412034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45989.193271412034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45989.193271412034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45989.193271412034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45989.193271412034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45989.193271412034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45989.193271412034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45989.193271412034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45989.193271412034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45989.193271412034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45989.193271412034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45989.193271412034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45989.193271412034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45989.193271412034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45989.193271412034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45989.193271412034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45989.193271412034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45989.193271412034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45989.193271412034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45989.193271412034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45989.193271412034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45989.193271412034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45989.193271412034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45989.193271412034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45989.193271412034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45989.193271412034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45989.193271412034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45989.193271412034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45989.193271412034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45989.193271412034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45989.193271412034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45989.193271412034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45989.193271412034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45989.193271412034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45989.193271412034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45989.193271412034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45989.193271412034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45989.193271412034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45989.193271412034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45989.193271412034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45989.193271412034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45989.193271412034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45989.193271412034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45989.193271412034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45989.193271412034</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14" sqref="D14"/>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97.361211226845626</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39102</v>
      </c>
      <c r="F3" s="38">
        <v>45926.188877314817</v>
      </c>
      <c r="G3" s="105">
        <f t="shared" ref="G3" ca="1" si="0">IFERROR(NOW()-F3,"")</f>
        <v>63.0043940972173</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39102</v>
      </c>
      <c r="F4" s="107">
        <v>45948.661111111112</v>
      </c>
      <c r="G4" s="108">
        <f t="shared" ref="G4" ca="1" si="1">IFERROR(NOW()-F4,"")</f>
        <v>40.532160300921532</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7.8199728009203682</v>
      </c>
      <c r="H5" s="38">
        <v>45981.360798611109</v>
      </c>
      <c r="I5" s="106" t="str">
        <f>IFERROR(VLOOKUP(D5,DB!A:F,6,0),"")</f>
        <v>SCECO</v>
      </c>
      <c r="J5" s="106" t="str">
        <f>IFERROR(VLOOKUP(D5,DB!A:G,7,0),"")</f>
        <v>Dead</v>
      </c>
      <c r="K5" s="106" t="s">
        <v>39124</v>
      </c>
      <c r="L5" s="106" t="str">
        <f>IFERROR(VLOOKUP(D5,DB!A:I,9,0),"")</f>
        <v>Latis</v>
      </c>
    </row>
    <row r="6" spans="1:13">
      <c r="A6" s="37" t="s">
        <v>39125</v>
      </c>
      <c r="B6" s="37" t="str">
        <f>IFERROR(VLOOKUP(D6,DB!A:K,11,0),"")</f>
        <v>R5</v>
      </c>
      <c r="C6" s="37">
        <v>2</v>
      </c>
      <c r="D6" s="37" t="s">
        <v>37808</v>
      </c>
      <c r="E6" s="37" t="s">
        <v>39021</v>
      </c>
      <c r="F6" s="38">
        <v>45989.17695601852</v>
      </c>
      <c r="G6" s="143">
        <f t="shared" ref="G6:G50" ca="1" si="2">IFERROR(NOW()-F6,"")</f>
        <v>1.6315393513650633E-2</v>
      </c>
      <c r="H6" s="38">
        <v>45989.156817129631</v>
      </c>
      <c r="I6" s="37" t="str">
        <f>IFERROR(VLOOKUP(D6,DB!A:F,6,0),"")</f>
        <v>SCECO</v>
      </c>
      <c r="J6" s="37" t="str">
        <f>IFERROR(VLOOKUP(D6,DB!A:G,7,0),"")</f>
        <v>No BB Shifted</v>
      </c>
      <c r="K6" s="37" t="s">
        <v>39126</v>
      </c>
      <c r="L6" s="37" t="str">
        <f>IFERROR(VLOOKUP(D6,DB!A:I,9,0),"")</f>
        <v>Latis</v>
      </c>
    </row>
    <row r="7" spans="1:13">
      <c r="A7" s="37"/>
      <c r="B7" s="37" t="str">
        <f>IFERROR(VLOOKUP(D7,DB!A:K,11,0),"")</f>
        <v/>
      </c>
      <c r="C7" s="37"/>
      <c r="D7" s="148"/>
      <c r="E7" s="37"/>
      <c r="F7" s="38"/>
      <c r="G7" s="143">
        <f t="shared" ca="1" si="2"/>
        <v>45989.193271412034</v>
      </c>
      <c r="H7" s="38"/>
      <c r="I7" s="37" t="str">
        <f>IFERROR(VLOOKUP(D7,DB!A:F,6,0),"")</f>
        <v/>
      </c>
      <c r="J7" s="37" t="str">
        <f>IFERROR(VLOOKUP(D7,DB!A:G,7,0),"")</f>
        <v/>
      </c>
      <c r="K7" s="37"/>
      <c r="L7" s="37" t="str">
        <f>IFERROR(VLOOKUP(D7,DB!A:I,9,0),"")</f>
        <v/>
      </c>
    </row>
    <row r="8" spans="1:13" ht="15.75">
      <c r="A8" s="37"/>
      <c r="B8" s="37" t="str">
        <f>IFERROR(VLOOKUP(D8,DB!A:K,11,0),"")</f>
        <v/>
      </c>
      <c r="C8" s="37"/>
      <c r="D8" s="145"/>
      <c r="E8" s="37"/>
      <c r="F8" s="38"/>
      <c r="G8" s="143">
        <f t="shared" ca="1" si="2"/>
        <v>45989.193271412034</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45989.193271412034</v>
      </c>
      <c r="H9" s="38"/>
      <c r="I9" s="37" t="str">
        <f>IFERROR(VLOOKUP(D9,DB!A:F,6,0),"")</f>
        <v/>
      </c>
      <c r="J9" s="37" t="str">
        <f>IFERROR(VLOOKUP(D9,DB!A:G,7,0),"")</f>
        <v/>
      </c>
      <c r="K9" s="37"/>
      <c r="L9" s="37" t="str">
        <f>IFERROR(VLOOKUP(D9,DB!A:I,9,0),"")</f>
        <v/>
      </c>
    </row>
    <row r="10" spans="1:13">
      <c r="A10" s="37"/>
      <c r="B10" s="37" t="str">
        <f>IFERROR(VLOOKUP(D10,DB!A:K,11,0),"")</f>
        <v/>
      </c>
      <c r="C10" s="37"/>
      <c r="D10" s="149"/>
      <c r="E10" s="37"/>
      <c r="F10" s="38"/>
      <c r="G10" s="143">
        <f t="shared" ca="1" si="2"/>
        <v>45989.193271412034</v>
      </c>
      <c r="H10" s="38"/>
      <c r="I10" s="37" t="str">
        <f>IFERROR(VLOOKUP(D10,DB!A:F,6,0),"")</f>
        <v/>
      </c>
      <c r="J10" s="37" t="str">
        <f>IFERROR(VLOOKUP(D10,DB!A:G,7,0),"")</f>
        <v/>
      </c>
      <c r="K10" s="37"/>
      <c r="L10" s="37" t="str">
        <f>IFERROR(VLOOKUP(D10,DB!A:I,9,0),"")</f>
        <v/>
      </c>
    </row>
    <row r="11" spans="1:13">
      <c r="A11" s="37"/>
      <c r="B11" s="37" t="str">
        <f>IFERROR(VLOOKUP(D11,DB!A:K,11,0),"")</f>
        <v/>
      </c>
      <c r="C11" s="37"/>
      <c r="D11" s="148"/>
      <c r="E11" s="37"/>
      <c r="F11" s="38"/>
      <c r="G11" s="143">
        <f t="shared" ca="1" si="2"/>
        <v>45989.193271412034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45989.193271412034</v>
      </c>
      <c r="H12" s="38"/>
      <c r="I12" s="37" t="str">
        <f>IFERROR(VLOOKUP(D12,DB!A:F,6,0),"")</f>
        <v/>
      </c>
      <c r="J12" s="37" t="str">
        <f>IFERROR(VLOOKUP(D12,DB!A:G,7,0),"")</f>
        <v/>
      </c>
      <c r="K12" s="37"/>
      <c r="L12" s="37" t="str">
        <f>IFERROR(VLOOKUP(D12,DB!A:I,9,0),"")</f>
        <v/>
      </c>
    </row>
    <row r="13" spans="1:13">
      <c r="A13" s="37"/>
      <c r="B13" s="37" t="str">
        <f>IFERROR(VLOOKUP(D13,DB!A:K,11,0),"")</f>
        <v/>
      </c>
      <c r="C13" s="37"/>
      <c r="D13" s="149"/>
      <c r="E13" s="37"/>
      <c r="F13" s="38"/>
      <c r="G13" s="143">
        <f t="shared" ca="1" si="2"/>
        <v>45989.193271412034</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45989.193271412034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45989.193271412034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45989.193271412034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t="shared" ca="1" si="2"/>
        <v>45989.193271412034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3">
        <f t="shared" ca="1" si="2"/>
        <v>45989.193271412034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t="shared" ca="1" si="2"/>
        <v>45989.193271412034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t="shared" ca="1" si="2"/>
        <v>45989.193271412034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t="shared" ca="1" si="2"/>
        <v>45989.193271412034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t="shared" ca="1" si="2"/>
        <v>45989.193271412034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t="shared" ca="1" si="2"/>
        <v>45989.193271412034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t="shared" ca="1" si="2"/>
        <v>45989.193271412034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t="shared" ca="1" si="2"/>
        <v>45989.193271412034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t="shared" ca="1" si="2"/>
        <v>45989.193271412034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t="shared" ca="1" si="2"/>
        <v>45989.193271412034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t="shared" ca="1" si="2"/>
        <v>45989.193271412034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t="shared" ca="1" si="2"/>
        <v>45989.193271412034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t="shared" ca="1" si="2"/>
        <v>45989.193271412034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t="shared" ca="1" si="2"/>
        <v>45989.193271412034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t="shared" ca="1" si="2"/>
        <v>45989.193271412034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t="shared" ca="1" si="2"/>
        <v>45989.193271412034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t="shared" ca="1" si="2"/>
        <v>45989.193271412034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t="shared" ca="1" si="2"/>
        <v>45989.193271412034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t="shared" ca="1" si="2"/>
        <v>45989.193271412034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t="shared" ca="1" si="2"/>
        <v>45989.193271412034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t="shared" ca="1" si="2"/>
        <v>45989.193271412034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t="shared" ca="1" si="2"/>
        <v>45989.193271412034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t="shared" ca="1" si="2"/>
        <v>45989.193271412034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t="shared" ca="1" si="2"/>
        <v>45989.193271412034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t="shared" ca="1" si="2"/>
        <v>45989.193271412034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t="shared" ca="1" si="2"/>
        <v>45989.193271412034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t="shared" ca="1" si="2"/>
        <v>45989.193271412034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t="shared" ca="1" si="2"/>
        <v>45989.193271412034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t="shared" ca="1" si="2"/>
        <v>45989.193271412034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t="shared" ca="1" si="2"/>
        <v>45989.193271412034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t="shared" ca="1" si="2"/>
        <v>45989.193271412034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t="shared" ca="1" si="2"/>
        <v>45989.193271412034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43">
        <f t="shared" ca="1" si="2"/>
        <v>45989.193271412034</v>
      </c>
      <c r="H50" s="38"/>
      <c r="I50" s="37" t="str">
        <f>IFERROR(VLOOKUP(D50,DB!A:F,6,0),"")</f>
        <v/>
      </c>
      <c r="J50" s="37" t="str">
        <f>IFERROR(VLOOKUP(D50,DB!A:G,7,0),"")</f>
        <v/>
      </c>
      <c r="K50" s="37"/>
      <c r="L50" s="37" t="str">
        <f>IFERROR(VLOOKUP(D50,DB!A:I,9,0),"")</f>
        <v/>
      </c>
    </row>
    <row r="51" spans="1:12">
      <c r="A51" s="37"/>
      <c r="B51" s="37"/>
      <c r="C51" s="37"/>
      <c r="D51" s="37"/>
      <c r="E51" s="37"/>
      <c r="F51" s="38"/>
      <c r="G51" s="143"/>
      <c r="H51" s="38"/>
      <c r="I51" s="37"/>
      <c r="J51" s="37"/>
      <c r="K51" s="37"/>
      <c r="L51" s="37"/>
    </row>
    <row r="52" spans="1:12">
      <c r="A52" s="37"/>
      <c r="B52" s="37"/>
      <c r="C52" s="37"/>
      <c r="D52" s="37"/>
      <c r="E52" s="37"/>
      <c r="F52" s="38"/>
      <c r="G52" s="143"/>
      <c r="H52" s="38"/>
      <c r="I52" s="37"/>
      <c r="J52" s="37"/>
      <c r="K52" s="37"/>
      <c r="L52" s="37"/>
    </row>
    <row r="53" spans="1:12">
      <c r="A53" s="37"/>
      <c r="B53" s="37"/>
      <c r="C53" s="37"/>
      <c r="D53" s="37"/>
      <c r="E53" s="37"/>
      <c r="F53" s="38"/>
      <c r="G53" s="143"/>
      <c r="H53" s="38"/>
      <c r="I53" s="37"/>
      <c r="J53" s="37"/>
      <c r="K53" s="37"/>
      <c r="L53" s="37"/>
    </row>
    <row r="54" spans="1:12">
      <c r="A54" s="37"/>
      <c r="B54" s="37"/>
      <c r="C54" s="37"/>
      <c r="D54" s="37"/>
      <c r="E54" s="37"/>
      <c r="F54" s="38"/>
      <c r="G54" s="143"/>
      <c r="H54" s="38"/>
      <c r="I54" s="37"/>
      <c r="J54" s="37"/>
      <c r="K54" s="37"/>
      <c r="L54" s="37"/>
    </row>
    <row r="55" spans="1:12">
      <c r="A55" s="37"/>
      <c r="B55" s="37"/>
      <c r="C55" s="37"/>
      <c r="D55" s="37"/>
      <c r="E55" s="37"/>
      <c r="F55" s="38"/>
      <c r="G55" s="143"/>
      <c r="H55" s="38"/>
      <c r="I55" s="37"/>
      <c r="J55" s="37"/>
      <c r="K55" s="37"/>
      <c r="L55" s="37"/>
    </row>
    <row r="56" spans="1:12">
      <c r="A56" s="37"/>
      <c r="B56" s="37"/>
      <c r="C56" s="37"/>
      <c r="D56" s="37"/>
      <c r="E56" s="37"/>
      <c r="F56" s="38"/>
      <c r="G56" s="143"/>
      <c r="H56" s="38"/>
      <c r="I56" s="37"/>
      <c r="J56" s="37"/>
      <c r="K56" s="37"/>
      <c r="L56" s="37"/>
    </row>
    <row r="57" spans="1:12">
      <c r="A57" s="37"/>
      <c r="B57" s="37"/>
      <c r="C57" s="37"/>
      <c r="D57" s="37"/>
      <c r="E57" s="37"/>
      <c r="F57" s="38"/>
      <c r="G57" s="143"/>
      <c r="H57" s="38"/>
      <c r="I57" s="37"/>
      <c r="J57" s="37"/>
      <c r="K57" s="37"/>
      <c r="L57" s="37"/>
    </row>
    <row r="58" spans="1:12">
      <c r="A58" s="37"/>
      <c r="B58" s="37"/>
      <c r="C58" s="37"/>
      <c r="D58" s="37"/>
      <c r="E58" s="37"/>
      <c r="F58" s="38"/>
      <c r="G58" s="143"/>
      <c r="H58" s="38"/>
      <c r="I58" s="37"/>
      <c r="J58" s="37"/>
      <c r="K58" s="37"/>
      <c r="L58" s="37"/>
    </row>
    <row r="59" spans="1:12">
      <c r="A59" s="37"/>
      <c r="B59" s="37"/>
      <c r="C59" s="37"/>
      <c r="D59" s="37"/>
      <c r="E59" s="37"/>
      <c r="F59" s="38"/>
      <c r="G59" s="143"/>
      <c r="H59" s="38"/>
      <c r="I59" s="37"/>
      <c r="J59" s="37"/>
      <c r="K59" s="37"/>
      <c r="L59" s="37"/>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45989.193271412034</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ca="1">IFERROR(NOW()-F3,"-")</f>
        <v>45989.193271412034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ca="1">IFERROR(NOW()-F4,"-")</f>
        <v>45989.193271412034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45989.193271412034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45989.193271412034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ca="1">IFERROR(NOW()-F7,"-")</f>
        <v>45989.193271412034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45989.193271412034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45989.193271412034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45989.193271412034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45989.193271412034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45989.193271412034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45989.193271412034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45989.193271412034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45989.193271412034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45989.193271412034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45989.193271412034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45989.193271412034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45989.193271412034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45989.193271412034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45989.193271412034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45989.193271412034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45989.193271412034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45989.193271412034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2025-11-28T01:38:27Z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